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<sst xmlns="http://schemas.openxmlformats.org/spreadsheetml/2006/main" count="87" uniqueCount="86">
  <si>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</si>
  <si>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</si>
  <si>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</si>
  <si>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</si>
  <si>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</si>
  <si>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</si>
  <si>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</si>
  <si>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</si>
  <si>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</si>
  <si>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</si>
  <si>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</si>
  <si>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</si>
  <si>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</si>
  <si>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</si>
  <si>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</si>
  <si>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</si>
  <si>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</si>
  <si>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</si>
  <si>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</si>
  <si>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</si>
  <si>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</si>
  <si>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</si>
  <si>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</si>
  <si>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</si>
  <si>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</si>
  <si>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</si>
  <si>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</si>
  <si>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</si>
  <si>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</si>
  <si>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</si>
  <si>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</si>
  <si>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</si>
  <si>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</si>
  <si>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</si>
  <si>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</si>
  <si>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</si>
  <si>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</si>
  <si>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</si>
  <si>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</si>
  <si>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</si>
  <si>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</si>
  <si>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</si>
  <si>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</si>
  <si>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</si>
  <si>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</si>
  <si>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</si>
  <si>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</si>
  <si>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</si>
  <si>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</si>
  <si>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</si>
  <si>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</si>
  <si>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</si>
  <si>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</si>
  <si>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</si>
  <si>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</si>
  <si>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</si>
  <si>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</si>
  <si>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</si>
  <si>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</si>
  <si>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</si>
  <si>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</si>
  <si>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</si>
  <si>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</si>
  <si>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</si>
  <si>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</si>
  <si>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</si>
  <si>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</si>
  <si>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</si>
  <si>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</si>
  <si>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</si>
  <si>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</si>
  <si>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</si>
  <si>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</si>
  <si>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</si>
  <si>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</si>
  <si>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</si>
  <si>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</si>
  <si>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</si>
  <si>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</si>
  <si>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</si>
  <si>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</si>
  <si>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</si>
  <si>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</si>
  <si>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</si>
  <si>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29/06/24 - VENCIMENTO 05/07/24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</si>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</sst>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69" fontId="33" fillId="0" borderId="4" xfId="46" applyNumberFormat="1" applyFont="1" applyBorder="1" applyAlignment="1">
      <alignment vertical="center"/>
    </xf>
    <xf numFmtId="44" fontId="33" fillId="0" borderId="4" xfId="46" applyFont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46097</v>
      </c>
      <c r="C7" s="10">
        <f aca="true" t="shared" si="0" ref="C7:K7">C8+C11</f>
        <v>60047</v>
      </c>
      <c r="D7" s="10">
        <f t="shared" si="0"/>
        <v>191771</v>
      </c>
      <c r="E7" s="10">
        <f t="shared" si="0"/>
        <v>149882</v>
      </c>
      <c r="F7" s="10">
        <f t="shared" si="0"/>
        <v>163904</v>
      </c>
      <c r="G7" s="10">
        <f t="shared" si="0"/>
        <v>76116</v>
      </c>
      <c r="H7" s="10">
        <f t="shared" si="0"/>
        <v>52876</v>
      </c>
      <c r="I7" s="10">
        <f t="shared" si="0"/>
        <v>73440</v>
      </c>
      <c r="J7" s="10">
        <f t="shared" si="0"/>
        <v>47207</v>
      </c>
      <c r="K7" s="10">
        <f t="shared" si="0"/>
        <v>125655</v>
      </c>
      <c r="L7" s="10">
        <f aca="true" t="shared" si="1" ref="L7:L13">SUM(B7:K7)</f>
        <v>986995</v>
      </c>
      <c r="M7" s="11"/>
    </row>
    <row r="8" spans="1:13" ht="17.25" customHeight="1">
      <c r="A8" s="12" t="s">
        <v>81</v>
      </c>
      <c r="B8" s="13">
        <f>B9+B10</f>
        <v>3501</v>
      </c>
      <c r="C8" s="13">
        <f aca="true" t="shared" si="2" ref="C8:K8">C9+C10</f>
        <v>3399</v>
      </c>
      <c r="D8" s="13">
        <f t="shared" si="2"/>
        <v>11753</v>
      </c>
      <c r="E8" s="13">
        <f t="shared" si="2"/>
        <v>8368</v>
      </c>
      <c r="F8" s="13">
        <f t="shared" si="2"/>
        <v>8102</v>
      </c>
      <c r="G8" s="13">
        <f t="shared" si="2"/>
        <v>4790</v>
      </c>
      <c r="H8" s="13">
        <f t="shared" si="2"/>
        <v>2751</v>
      </c>
      <c r="I8" s="13">
        <f t="shared" si="2"/>
        <v>3160</v>
      </c>
      <c r="J8" s="13">
        <f t="shared" si="2"/>
        <v>2756</v>
      </c>
      <c r="K8" s="13">
        <f t="shared" si="2"/>
        <v>6356</v>
      </c>
      <c r="L8" s="13">
        <f t="shared" si="1"/>
        <v>54936</v>
      </c>
      <c r="M8"/>
    </row>
    <row r="9" spans="1:13" ht="17.25" customHeight="1">
      <c r="A9" s="14" t="s">
        <v>18</v>
      </c>
      <c r="B9" s="15">
        <v>3497</v>
      </c>
      <c r="C9" s="15">
        <v>3399</v>
      </c>
      <c r="D9" s="15">
        <v>11753</v>
      </c>
      <c r="E9" s="15">
        <v>8368</v>
      </c>
      <c r="F9" s="15">
        <v>8102</v>
      </c>
      <c r="G9" s="15">
        <v>4790</v>
      </c>
      <c r="H9" s="15">
        <v>2721</v>
      </c>
      <c r="I9" s="15">
        <v>3160</v>
      </c>
      <c r="J9" s="15">
        <v>2756</v>
      </c>
      <c r="K9" s="15">
        <v>6356</v>
      </c>
      <c r="L9" s="13">
        <f t="shared" si="1"/>
        <v>54902</v>
      </c>
      <c r="M9"/>
    </row>
    <row r="10" spans="1:13" ht="17.25" customHeight="1">
      <c r="A10" s="14" t="s">
        <v>19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30</v>
      </c>
      <c r="I10" s="15">
        <v>0</v>
      </c>
      <c r="J10" s="15">
        <v>0</v>
      </c>
      <c r="K10" s="15">
        <v>0</v>
      </c>
      <c r="L10" s="13">
        <f t="shared" si="1"/>
        <v>34</v>
      </c>
      <c r="M10"/>
    </row>
    <row r="11" spans="1:13" ht="17.25" customHeight="1">
      <c r="A11" s="12" t="s">
        <v>70</v>
      </c>
      <c r="B11" s="15">
        <v>42596</v>
      </c>
      <c r="C11" s="15">
        <v>56648</v>
      </c>
      <c r="D11" s="15">
        <v>180018</v>
      </c>
      <c r="E11" s="15">
        <v>141514</v>
      </c>
      <c r="F11" s="15">
        <v>155802</v>
      </c>
      <c r="G11" s="15">
        <v>71326</v>
      </c>
      <c r="H11" s="15">
        <v>50125</v>
      </c>
      <c r="I11" s="15">
        <v>70280</v>
      </c>
      <c r="J11" s="15">
        <v>44451</v>
      </c>
      <c r="K11" s="15">
        <v>119299</v>
      </c>
      <c r="L11" s="13">
        <f t="shared" si="1"/>
        <v>932059</v>
      </c>
      <c r="M11" s="56"/>
    </row>
    <row r="12" spans="1:13" ht="17.25" customHeight="1">
      <c r="A12" s="14" t="s">
        <v>83</v>
      </c>
      <c r="B12" s="15">
        <v>5355</v>
      </c>
      <c r="C12" s="15">
        <v>4922</v>
      </c>
      <c r="D12" s="15">
        <v>16237</v>
      </c>
      <c r="E12" s="15">
        <v>15098</v>
      </c>
      <c r="F12" s="15">
        <v>14677</v>
      </c>
      <c r="G12" s="15">
        <v>7589</v>
      </c>
      <c r="H12" s="15">
        <v>5003</v>
      </c>
      <c r="I12" s="15">
        <v>3983</v>
      </c>
      <c r="J12" s="15">
        <v>3498</v>
      </c>
      <c r="K12" s="15">
        <v>8066</v>
      </c>
      <c r="L12" s="13">
        <f t="shared" si="1"/>
        <v>84428</v>
      </c>
      <c r="M12" s="56"/>
    </row>
    <row r="13" spans="1:13" ht="17.25" customHeight="1">
      <c r="A13" s="14" t="s">
        <v>71</v>
      </c>
      <c r="B13" s="15">
        <f>+B11-B12</f>
        <v>37241</v>
      </c>
      <c r="C13" s="15">
        <f aca="true" t="shared" si="3" ref="C13:K13">+C11-C12</f>
        <v>51726</v>
      </c>
      <c r="D13" s="15">
        <f t="shared" si="3"/>
        <v>163781</v>
      </c>
      <c r="E13" s="15">
        <f t="shared" si="3"/>
        <v>126416</v>
      </c>
      <c r="F13" s="15">
        <f t="shared" si="3"/>
        <v>141125</v>
      </c>
      <c r="G13" s="15">
        <f t="shared" si="3"/>
        <v>63737</v>
      </c>
      <c r="H13" s="15">
        <f t="shared" si="3"/>
        <v>45122</v>
      </c>
      <c r="I13" s="15">
        <f t="shared" si="3"/>
        <v>66297</v>
      </c>
      <c r="J13" s="15">
        <f t="shared" si="3"/>
        <v>40953</v>
      </c>
      <c r="K13" s="15">
        <f t="shared" si="3"/>
        <v>111233</v>
      </c>
      <c r="L13" s="13">
        <f t="shared" si="1"/>
        <v>847631</v>
      </c>
      <c r="M13" s="50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6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1.187477992168959</v>
      </c>
      <c r="C18" s="22">
        <v>1.190800176003508</v>
      </c>
      <c r="D18" s="22">
        <v>1.105583231140967</v>
      </c>
      <c r="E18" s="22">
        <v>1.136198336268975</v>
      </c>
      <c r="F18" s="22">
        <v>1.236022470440418</v>
      </c>
      <c r="G18" s="22">
        <v>1.181224777609346</v>
      </c>
      <c r="H18" s="22">
        <v>1.052236391820614</v>
      </c>
      <c r="I18" s="22">
        <v>1.126745546405556</v>
      </c>
      <c r="J18" s="22">
        <v>1.297289939697698</v>
      </c>
      <c r="K18" s="22">
        <v>1.144528116655897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506515.8599999999</v>
      </c>
      <c r="C20" s="25">
        <f aca="true" t="shared" si="4" ref="C20:K20">SUM(C21:C30)</f>
        <v>306438.79</v>
      </c>
      <c r="D20" s="25">
        <f t="shared" si="4"/>
        <v>1092965.2200000002</v>
      </c>
      <c r="E20" s="25">
        <f t="shared" si="4"/>
        <v>892771.82</v>
      </c>
      <c r="F20" s="25">
        <f t="shared" si="4"/>
        <v>950260.26</v>
      </c>
      <c r="G20" s="25">
        <f t="shared" si="4"/>
        <v>455152.55</v>
      </c>
      <c r="H20" s="25">
        <f t="shared" si="4"/>
        <v>329364.81000000006</v>
      </c>
      <c r="I20" s="25">
        <f t="shared" si="4"/>
        <v>377694.19999999995</v>
      </c>
      <c r="J20" s="25">
        <f t="shared" si="4"/>
        <v>306421.19</v>
      </c>
      <c r="K20" s="25">
        <f t="shared" si="4"/>
        <v>584300.1199999999</v>
      </c>
      <c r="L20" s="25">
        <f>SUM(B20:K20)</f>
        <v>5801884.820000001</v>
      </c>
      <c r="M20"/>
    </row>
    <row r="21" spans="1:13" ht="17.25" customHeight="1">
      <c r="A21" s="26" t="s">
        <v>22</v>
      </c>
      <c r="B21" s="52">
        <f>ROUND((B15+B16)*B7,2)</f>
        <v>337748.11</v>
      </c>
      <c r="C21" s="52">
        <f aca="true" t="shared" si="5" ref="C21:K21">ROUND((C15+C16)*C7,2)</f>
        <v>247711.89</v>
      </c>
      <c r="D21" s="52">
        <f t="shared" si="5"/>
        <v>941576.43</v>
      </c>
      <c r="E21" s="52">
        <f t="shared" si="5"/>
        <v>745423.14</v>
      </c>
      <c r="F21" s="52">
        <f t="shared" si="5"/>
        <v>720259.74</v>
      </c>
      <c r="G21" s="52">
        <f t="shared" si="5"/>
        <v>367784.9</v>
      </c>
      <c r="H21" s="52">
        <f t="shared" si="5"/>
        <v>281432.51</v>
      </c>
      <c r="I21" s="52">
        <f t="shared" si="5"/>
        <v>324083.38</v>
      </c>
      <c r="J21" s="52">
        <f t="shared" si="5"/>
        <v>224355.99</v>
      </c>
      <c r="K21" s="52">
        <f t="shared" si="5"/>
        <v>487667.06</v>
      </c>
      <c r="L21" s="33">
        <f aca="true" t="shared" si="6" ref="L21:L29">SUM(B21:K21)</f>
        <v>4678043.15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63320.34</v>
      </c>
      <c r="C22" s="33">
        <f t="shared" si="7"/>
        <v>47263.47</v>
      </c>
      <c r="D22" s="33">
        <f t="shared" si="7"/>
        <v>99414.68</v>
      </c>
      <c r="E22" s="33">
        <f t="shared" si="7"/>
        <v>101525.39</v>
      </c>
      <c r="F22" s="33">
        <f t="shared" si="7"/>
        <v>169997.48</v>
      </c>
      <c r="G22" s="33">
        <f t="shared" si="7"/>
        <v>66651.74</v>
      </c>
      <c r="H22" s="33">
        <f t="shared" si="7"/>
        <v>14701.02</v>
      </c>
      <c r="I22" s="33">
        <f t="shared" si="7"/>
        <v>41076.13</v>
      </c>
      <c r="J22" s="33">
        <f t="shared" si="7"/>
        <v>66698.78</v>
      </c>
      <c r="K22" s="33">
        <f t="shared" si="7"/>
        <v>70481.6</v>
      </c>
      <c r="L22" s="33">
        <f t="shared" si="6"/>
        <v>741130.63</v>
      </c>
      <c r="M22"/>
    </row>
    <row r="23" spans="1:13" ht="17.25" customHeight="1">
      <c r="A23" s="27" t="s">
        <v>24</v>
      </c>
      <c r="B23" s="33">
        <v>0</v>
      </c>
      <c r="C23" s="33">
        <v>8864.21</v>
      </c>
      <c r="D23" s="33">
        <v>45663</v>
      </c>
      <c r="E23" s="33">
        <v>30679.63</v>
      </c>
      <c r="F23" s="33">
        <v>35362.43</v>
      </c>
      <c r="G23" s="33">
        <v>19561.67</v>
      </c>
      <c r="H23" s="33">
        <v>12718.2</v>
      </c>
      <c r="I23" s="33">
        <v>9780.77</v>
      </c>
      <c r="J23" s="33">
        <v>10791.2</v>
      </c>
      <c r="K23" s="33">
        <v>21024.57</v>
      </c>
      <c r="L23" s="33">
        <f t="shared" si="6"/>
        <v>194445.68000000002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664.04</v>
      </c>
      <c r="C26" s="33">
        <v>402.37</v>
      </c>
      <c r="D26" s="33">
        <v>1432.2</v>
      </c>
      <c r="E26" s="33">
        <v>1170.52</v>
      </c>
      <c r="F26" s="33">
        <v>1246.49</v>
      </c>
      <c r="G26" s="33">
        <v>596.51</v>
      </c>
      <c r="H26" s="33">
        <v>433.32</v>
      </c>
      <c r="I26" s="33">
        <v>495.22</v>
      </c>
      <c r="J26" s="33">
        <v>402.37</v>
      </c>
      <c r="K26" s="33">
        <v>765.34</v>
      </c>
      <c r="L26" s="33">
        <f t="shared" si="6"/>
        <v>7608.38</v>
      </c>
      <c r="M26" s="56"/>
    </row>
    <row r="27" spans="1:13" ht="17.25" customHeight="1">
      <c r="A27" s="27" t="s">
        <v>74</v>
      </c>
      <c r="B27" s="33">
        <v>328.2</v>
      </c>
      <c r="C27" s="33">
        <v>255.45</v>
      </c>
      <c r="D27" s="33">
        <v>832.52</v>
      </c>
      <c r="E27" s="33">
        <v>636.71</v>
      </c>
      <c r="F27" s="33">
        <v>694.48</v>
      </c>
      <c r="G27" s="33">
        <v>388.88</v>
      </c>
      <c r="H27" s="33">
        <v>284.55</v>
      </c>
      <c r="I27" s="33">
        <v>292.99</v>
      </c>
      <c r="J27" s="33">
        <v>353.13</v>
      </c>
      <c r="K27" s="33">
        <v>484.01</v>
      </c>
      <c r="L27" s="33">
        <f t="shared" si="6"/>
        <v>4550.920000000001</v>
      </c>
      <c r="M27" s="56"/>
    </row>
    <row r="28" spans="1:13" ht="17.25" customHeight="1">
      <c r="A28" s="27" t="s">
        <v>75</v>
      </c>
      <c r="B28" s="33">
        <v>153.08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132.71</v>
      </c>
      <c r="I28" s="33">
        <v>136.66</v>
      </c>
      <c r="J28" s="33">
        <v>161.62</v>
      </c>
      <c r="K28" s="33">
        <v>219.44</v>
      </c>
      <c r="L28" s="33">
        <f t="shared" si="6"/>
        <v>2091.23</v>
      </c>
      <c r="M28" s="56"/>
    </row>
    <row r="29" spans="1:13" ht="17.25" customHeight="1">
      <c r="A29" s="27" t="s">
        <v>85</v>
      </c>
      <c r="B29" s="33">
        <v>102473.04</v>
      </c>
      <c r="C29" s="33"/>
      <c r="D29" s="33"/>
      <c r="E29" s="33">
        <v>9381.37</v>
      </c>
      <c r="F29" s="33">
        <v>18720.27</v>
      </c>
      <c r="G29" s="33"/>
      <c r="H29" s="33">
        <v>17833.45</v>
      </c>
      <c r="I29" s="33"/>
      <c r="J29" s="33"/>
      <c r="K29" s="33">
        <v>0</v>
      </c>
      <c r="L29" s="33">
        <f t="shared" si="6"/>
        <v>148408.13</v>
      </c>
      <c r="M29" s="56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-128165.55</v>
      </c>
      <c r="C32" s="33">
        <f t="shared" si="8"/>
        <v>-18019.99</v>
      </c>
      <c r="D32" s="33">
        <f t="shared" si="8"/>
        <v>-62642.85</v>
      </c>
      <c r="E32" s="33">
        <f t="shared" si="8"/>
        <v>-807707.3099999999</v>
      </c>
      <c r="F32" s="33">
        <f t="shared" si="8"/>
        <v>-887151.4</v>
      </c>
      <c r="G32" s="33">
        <f t="shared" si="8"/>
        <v>-25627.53</v>
      </c>
      <c r="H32" s="33">
        <f t="shared" si="8"/>
        <v>-18789.559999999998</v>
      </c>
      <c r="I32" s="33">
        <f t="shared" si="8"/>
        <v>-332680.94</v>
      </c>
      <c r="J32" s="33">
        <f t="shared" si="8"/>
        <v>-15190.61</v>
      </c>
      <c r="K32" s="33">
        <f t="shared" si="8"/>
        <v>-33809.4</v>
      </c>
      <c r="L32" s="33">
        <f aca="true" t="shared" si="9" ref="L32:L39">SUM(B32:K32)</f>
        <v>-2329785.14</v>
      </c>
      <c r="M32"/>
    </row>
    <row r="33" spans="1:13" ht="18.75" customHeight="1">
      <c r="A33" s="27" t="s">
        <v>28</v>
      </c>
      <c r="B33" s="33">
        <f>B34+B35+B36+B37</f>
        <v>-15386.8</v>
      </c>
      <c r="C33" s="33">
        <f aca="true" t="shared" si="10" ref="C33:K33">C34+C35+C36+C37</f>
        <v>-14955.6</v>
      </c>
      <c r="D33" s="33">
        <f t="shared" si="10"/>
        <v>-51713.2</v>
      </c>
      <c r="E33" s="33">
        <f t="shared" si="10"/>
        <v>-36819.2</v>
      </c>
      <c r="F33" s="33">
        <f t="shared" si="10"/>
        <v>-35648.8</v>
      </c>
      <c r="G33" s="33">
        <f t="shared" si="10"/>
        <v>-21076</v>
      </c>
      <c r="H33" s="33">
        <f t="shared" si="10"/>
        <v>-11972.4</v>
      </c>
      <c r="I33" s="33">
        <f t="shared" si="10"/>
        <v>-13904</v>
      </c>
      <c r="J33" s="33">
        <f t="shared" si="10"/>
        <v>-12126.4</v>
      </c>
      <c r="K33" s="33">
        <f t="shared" si="10"/>
        <v>-27966.4</v>
      </c>
      <c r="L33" s="33">
        <f t="shared" si="9"/>
        <v>-241568.8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-15386.8</v>
      </c>
      <c r="C34" s="33">
        <f t="shared" si="11"/>
        <v>-14955.6</v>
      </c>
      <c r="D34" s="33">
        <f t="shared" si="11"/>
        <v>-51713.2</v>
      </c>
      <c r="E34" s="33">
        <f t="shared" si="11"/>
        <v>-36819.2</v>
      </c>
      <c r="F34" s="33">
        <f t="shared" si="11"/>
        <v>-35648.8</v>
      </c>
      <c r="G34" s="33">
        <f t="shared" si="11"/>
        <v>-21076</v>
      </c>
      <c r="H34" s="33">
        <f t="shared" si="11"/>
        <v>-11972.4</v>
      </c>
      <c r="I34" s="33">
        <f t="shared" si="11"/>
        <v>-13904</v>
      </c>
      <c r="J34" s="33">
        <f t="shared" si="11"/>
        <v>-12126.4</v>
      </c>
      <c r="K34" s="33">
        <f t="shared" si="11"/>
        <v>-27966.4</v>
      </c>
      <c r="L34" s="33">
        <f t="shared" si="9"/>
        <v>-241568.8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-112778.75</v>
      </c>
      <c r="C38" s="38">
        <f aca="true" t="shared" si="12" ref="C38:K38">SUM(C39:C50)</f>
        <v>-3064.39</v>
      </c>
      <c r="D38" s="38">
        <f t="shared" si="12"/>
        <v>-10929.65</v>
      </c>
      <c r="E38" s="38">
        <f t="shared" si="12"/>
        <v>-770888.11</v>
      </c>
      <c r="F38" s="38">
        <f t="shared" si="12"/>
        <v>-851502.6</v>
      </c>
      <c r="G38" s="38">
        <f t="shared" si="12"/>
        <v>-4551.53</v>
      </c>
      <c r="H38" s="38">
        <f t="shared" si="12"/>
        <v>-6817.16</v>
      </c>
      <c r="I38" s="38">
        <f t="shared" si="12"/>
        <v>-318776.94</v>
      </c>
      <c r="J38" s="38">
        <f t="shared" si="12"/>
        <v>-3064.21</v>
      </c>
      <c r="K38" s="38">
        <f t="shared" si="12"/>
        <v>-5843</v>
      </c>
      <c r="L38" s="33">
        <f t="shared" si="9"/>
        <v>-2088216.3399999999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-6817.16</v>
      </c>
      <c r="I40" s="17">
        <v>0</v>
      </c>
      <c r="J40" s="28">
        <v>0</v>
      </c>
      <c r="K40" s="17">
        <v>0</v>
      </c>
      <c r="L40" s="33">
        <f>SUM(B40:K40)</f>
        <v>-38910.43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-5065.16</v>
      </c>
      <c r="C42" s="17">
        <v>-3064.39</v>
      </c>
      <c r="D42" s="17">
        <v>-10929.65</v>
      </c>
      <c r="E42" s="17">
        <v>-8927.72</v>
      </c>
      <c r="F42" s="17">
        <v>-9502.6</v>
      </c>
      <c r="G42" s="17">
        <v>-4551.53</v>
      </c>
      <c r="H42" s="17">
        <v>0</v>
      </c>
      <c r="I42" s="17">
        <v>-3776.94</v>
      </c>
      <c r="J42" s="17">
        <v>-3064.21</v>
      </c>
      <c r="K42" s="17">
        <v>-5843</v>
      </c>
      <c r="L42" s="30">
        <f aca="true" t="shared" si="13" ref="L42:L49">SUM(B42:K42)</f>
        <v>-54725.2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-756000</v>
      </c>
      <c r="F48" s="17">
        <v>-842000</v>
      </c>
      <c r="G48" s="17">
        <v>0</v>
      </c>
      <c r="H48" s="17">
        <v>0</v>
      </c>
      <c r="I48" s="17">
        <v>-315000</v>
      </c>
      <c r="J48" s="17">
        <v>0</v>
      </c>
      <c r="K48" s="17">
        <v>0</v>
      </c>
      <c r="L48" s="17">
        <f>SUM(B48:K48)</f>
        <v>-1913000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3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3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56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/>
      <c r="L55" s="30"/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378350.30999999994</v>
      </c>
      <c r="C56" s="41">
        <f t="shared" si="16"/>
        <v>288418.8</v>
      </c>
      <c r="D56" s="41">
        <f t="shared" si="16"/>
        <v>1030322.3700000002</v>
      </c>
      <c r="E56" s="41">
        <f t="shared" si="16"/>
        <v>85064.51000000001</v>
      </c>
      <c r="F56" s="41">
        <f t="shared" si="16"/>
        <v>63108.859999999986</v>
      </c>
      <c r="G56" s="41">
        <f t="shared" si="16"/>
        <v>429525.02</v>
      </c>
      <c r="H56" s="41">
        <f t="shared" si="16"/>
        <v>310575.25000000006</v>
      </c>
      <c r="I56" s="41">
        <f t="shared" si="16"/>
        <v>45013.25999999995</v>
      </c>
      <c r="J56" s="41">
        <f t="shared" si="16"/>
        <v>291230.58</v>
      </c>
      <c r="K56" s="41">
        <f t="shared" si="16"/>
        <v>550490.7199999999</v>
      </c>
      <c r="L56" s="42">
        <f t="shared" si="14"/>
        <v>3472099.6799999997</v>
      </c>
      <c r="M56" s="51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378350.31</v>
      </c>
      <c r="C62" s="41">
        <f aca="true" t="shared" si="18" ref="C62:J62">SUM(C63:C74)</f>
        <v>288418.8</v>
      </c>
      <c r="D62" s="41">
        <f t="shared" si="18"/>
        <v>1030322.37</v>
      </c>
      <c r="E62" s="41">
        <f t="shared" si="18"/>
        <v>85064.51</v>
      </c>
      <c r="F62" s="41">
        <f t="shared" si="18"/>
        <v>63108.86</v>
      </c>
      <c r="G62" s="41">
        <f t="shared" si="18"/>
        <v>429525.02</v>
      </c>
      <c r="H62" s="41">
        <f t="shared" si="18"/>
        <v>310575.25</v>
      </c>
      <c r="I62" s="41">
        <f>SUM(I63:I79)</f>
        <v>45013.26</v>
      </c>
      <c r="J62" s="41">
        <f t="shared" si="18"/>
        <v>291230.58</v>
      </c>
      <c r="K62" s="41">
        <f>SUM(K63:K76)</f>
        <v>550490.72</v>
      </c>
      <c r="L62" s="41">
        <f>SUM(B62:K62)</f>
        <v>3472099.6799999997</v>
      </c>
      <c r="M62" s="40"/>
    </row>
    <row r="63" spans="1:13" ht="18.75" customHeight="1">
      <c r="A63" s="46" t="s">
        <v>46</v>
      </c>
      <c r="B63" s="57">
        <v>378350.31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1">
        <f aca="true" t="shared" si="19" ref="L63:L74">SUM(B63:K63)</f>
        <v>378350.31</v>
      </c>
      <c r="M63"/>
    </row>
    <row r="64" spans="1:13" ht="18.75" customHeight="1">
      <c r="A64" s="46" t="s">
        <v>55</v>
      </c>
      <c r="B64" s="17">
        <v>0</v>
      </c>
      <c r="C64" s="57">
        <v>252683.71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1">
        <f t="shared" si="19"/>
        <v>252683.71</v>
      </c>
      <c r="M64"/>
    </row>
    <row r="65" spans="1:13" ht="18.75" customHeight="1">
      <c r="A65" s="46" t="s">
        <v>56</v>
      </c>
      <c r="B65" s="17">
        <v>0</v>
      </c>
      <c r="C65" s="57">
        <v>35735.09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1">
        <f t="shared" si="19"/>
        <v>35735.09</v>
      </c>
      <c r="M65" s="54"/>
    </row>
    <row r="66" spans="1:12" ht="18.75" customHeight="1">
      <c r="A66" s="46" t="s">
        <v>47</v>
      </c>
      <c r="B66" s="17">
        <v>0</v>
      </c>
      <c r="C66" s="17">
        <v>0</v>
      </c>
      <c r="D66" s="57">
        <v>1030322.37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1">
        <f t="shared" si="19"/>
        <v>1030322.37</v>
      </c>
    </row>
    <row r="67" spans="1:12" ht="18.75" customHeight="1">
      <c r="A67" s="46" t="s">
        <v>48</v>
      </c>
      <c r="B67" s="17">
        <v>0</v>
      </c>
      <c r="C67" s="17">
        <v>0</v>
      </c>
      <c r="D67" s="17">
        <v>0</v>
      </c>
      <c r="E67" s="57">
        <v>85064.51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1">
        <f t="shared" si="19"/>
        <v>85064.51</v>
      </c>
    </row>
    <row r="68" spans="1:12" ht="18.75" customHeight="1">
      <c r="A68" s="46" t="s">
        <v>49</v>
      </c>
      <c r="B68" s="17">
        <v>0</v>
      </c>
      <c r="C68" s="17">
        <v>0</v>
      </c>
      <c r="D68" s="17">
        <v>0</v>
      </c>
      <c r="E68" s="17">
        <v>0</v>
      </c>
      <c r="F68" s="57">
        <v>63108.86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1">
        <f t="shared" si="19"/>
        <v>63108.86</v>
      </c>
    </row>
    <row r="69" spans="1:12" ht="18.75" customHeight="1">
      <c r="A69" s="46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57">
        <v>429525.02</v>
      </c>
      <c r="H69" s="17">
        <v>0</v>
      </c>
      <c r="I69" s="17">
        <v>0</v>
      </c>
      <c r="J69" s="17">
        <v>0</v>
      </c>
      <c r="K69" s="17">
        <v>0</v>
      </c>
      <c r="L69" s="41">
        <f t="shared" si="19"/>
        <v>429525.02</v>
      </c>
    </row>
    <row r="70" spans="1:12" ht="18.75" customHeight="1">
      <c r="A70" s="46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57">
        <v>310575.25</v>
      </c>
      <c r="I70" s="17">
        <v>0</v>
      </c>
      <c r="J70" s="17">
        <v>0</v>
      </c>
      <c r="K70" s="17">
        <v>0</v>
      </c>
      <c r="L70" s="41">
        <f t="shared" si="19"/>
        <v>310575.25</v>
      </c>
    </row>
    <row r="71" spans="1:12" ht="18.75" customHeight="1">
      <c r="A71" s="46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57">
        <v>45013.26</v>
      </c>
      <c r="J71" s="17">
        <v>0</v>
      </c>
      <c r="K71" s="17">
        <v>0</v>
      </c>
      <c r="L71" s="41">
        <f t="shared" si="19"/>
        <v>45013.26</v>
      </c>
    </row>
    <row r="72" spans="1:12" ht="18.75" customHeight="1">
      <c r="A72" s="46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57">
        <v>291230.58</v>
      </c>
      <c r="K72" s="17">
        <v>0</v>
      </c>
      <c r="L72" s="41">
        <f t="shared" si="19"/>
        <v>291230.58</v>
      </c>
    </row>
    <row r="73" spans="1:12" ht="18.75" customHeight="1">
      <c r="A73" s="46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58">
        <v>298255.87</v>
      </c>
      <c r="L73" s="41">
        <f t="shared" si="19"/>
        <v>298255.87</v>
      </c>
    </row>
    <row r="74" spans="1:12" ht="18.75" customHeight="1">
      <c r="A74" s="46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58">
        <v>252234.85</v>
      </c>
      <c r="L74" s="41">
        <f t="shared" si="19"/>
        <v>252234.85</v>
      </c>
    </row>
    <row r="75" spans="1:12" ht="18.75" customHeight="1">
      <c r="A75" s="46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1">
        <f>SUM(B75:K75)</f>
        <v>0</v>
      </c>
    </row>
    <row r="76" spans="1:12" ht="18" customHeight="1">
      <c r="A76" s="47" t="s">
        <v>66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59">
        <f>SUM(B76:K76)</f>
        <v>0</v>
      </c>
    </row>
    <row r="77" spans="1:11" ht="18" customHeight="1">
      <c r="A77" s="55" t="s">
        <v>80</v>
      </c>
      <c r="H77"/>
      <c r="I77"/>
      <c r="J77"/>
      <c r="K77"/>
    </row>
    <row r="78" spans="1:11" ht="18" customHeight="1">
      <c r="A78" s="50"/>
      <c r="I78"/>
      <c r="J78"/>
      <c r="K78"/>
    </row>
    <row r="79" spans="1:11" ht="18" customHeight="1">
      <c r="A79" s="48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2024-07-04T23:39:49Z</dcterms:modified>
  <cp:category/>
  <cp:version/>
  <cp:contentType/>
  <cp:contentStatus/>
</cp:coreProperties>
</file>