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<sst xmlns="http://schemas.openxmlformats.org/spreadsheetml/2006/main" count="83" uniqueCount="82">
  <si>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</si>
  <si>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</si>
  <si>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</si>
  <si>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</si>
  <si>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</si>
  <si>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</si>
  <si>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</si>
  <si>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</si>
  <si>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</si>
  <si>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</si>
  <si>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</si>
  <si>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</si>
  <si>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</si>
  <si>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</si>
  <si>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</si>
  <si>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</si>
  <si>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</si>
  <si>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</si>
  <si>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</si>
  <si>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</si>
  <si>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</si>
  <si>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</si>
  <si>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</si>
  <si>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</si>
  <si>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</si>
  <si>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</si>
  <si>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</si>
  <si>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</si>
  <si>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</si>
  <si>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</si>
  <si>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</si>
  <si>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</si>
  <si>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</si>
  <si>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</si>
  <si>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</si>
  <si>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</si>
  <si>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</si>
  <si>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</si>
  <si>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</si>
  <si>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</si>
  <si>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</si>
  <si>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</si>
  <si>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</si>
  <si>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</si>
  <si>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</si>
  <si>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</si>
  <si>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</si>
  <si>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</si>
  <si>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</si>
  <si>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</si>
  <si>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</si>
  <si>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</si>
  <si>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</si>
  <si>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</si>
  <si>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</si>
  <si>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</si>
  <si>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</si>
  <si>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</si>
  <si>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</si>
  <si>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</si>
  <si>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</si>
  <si>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</si>
  <si>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</si>
  <si>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</si>
  <si>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</si>
  <si>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</si>
  <si>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</si>
  <si>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</si>
  <si>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</si>
  <si>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</si>
  <si>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</si>
  <si>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</si>
  <si>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</si>
  <si>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</si>
  <si>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</si>
  <si>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</si>
  <si>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</si>
  <si>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</si>
  <si>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</si>
  <si>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</si>
  <si>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01/06/24 - VENCIMENTO 07/06/24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</si>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</sst>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165559</v>
      </c>
      <c r="C7" s="41">
        <f aca="true" t="shared" si="0" ref="C7:J7">+C8+C11</f>
        <v>138202</v>
      </c>
      <c r="D7" s="41">
        <f t="shared" si="0"/>
        <v>188092</v>
      </c>
      <c r="E7" s="41">
        <f t="shared" si="0"/>
        <v>93008</v>
      </c>
      <c r="F7" s="41">
        <f t="shared" si="0"/>
        <v>132780</v>
      </c>
      <c r="G7" s="41">
        <f t="shared" si="0"/>
        <v>142012</v>
      </c>
      <c r="H7" s="41">
        <f t="shared" si="0"/>
        <v>158857</v>
      </c>
      <c r="I7" s="41">
        <f t="shared" si="0"/>
        <v>193467</v>
      </c>
      <c r="J7" s="41">
        <f t="shared" si="0"/>
        <v>47153</v>
      </c>
      <c r="K7" s="33">
        <f aca="true" t="shared" si="1" ref="K7:K13">SUM(B7:J7)</f>
        <v>1259130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9071</v>
      </c>
      <c r="C8" s="39">
        <f t="shared" si="2"/>
        <v>11027</v>
      </c>
      <c r="D8" s="39">
        <f t="shared" si="2"/>
        <v>11138</v>
      </c>
      <c r="E8" s="39">
        <f t="shared" si="2"/>
        <v>6396</v>
      </c>
      <c r="F8" s="39">
        <f t="shared" si="2"/>
        <v>6716</v>
      </c>
      <c r="G8" s="39">
        <f t="shared" si="2"/>
        <v>4484</v>
      </c>
      <c r="H8" s="39">
        <f t="shared" si="2"/>
        <v>3839</v>
      </c>
      <c r="I8" s="39">
        <f t="shared" si="2"/>
        <v>9258</v>
      </c>
      <c r="J8" s="39">
        <f t="shared" si="2"/>
        <v>1118</v>
      </c>
      <c r="K8" s="33">
        <f t="shared" si="1"/>
        <v>63047</v>
      </c>
      <c r="L8"/>
      <c r="M8"/>
      <c r="N8"/>
    </row>
    <row r="9" spans="1:14" ht="16.5" customHeight="1">
      <c r="A9" s="17" t="s">
        <v>32</v>
      </c>
      <c r="B9" s="39">
        <v>9054</v>
      </c>
      <c r="C9" s="39">
        <v>11027</v>
      </c>
      <c r="D9" s="39">
        <v>11138</v>
      </c>
      <c r="E9" s="39">
        <v>6221</v>
      </c>
      <c r="F9" s="39">
        <v>6716</v>
      </c>
      <c r="G9" s="39">
        <v>4481</v>
      </c>
      <c r="H9" s="39">
        <v>3839</v>
      </c>
      <c r="I9" s="39">
        <v>9248</v>
      </c>
      <c r="J9" s="39">
        <v>1118</v>
      </c>
      <c r="K9" s="33">
        <f t="shared" si="1"/>
        <v>62842</v>
      </c>
      <c r="L9"/>
      <c r="M9"/>
      <c r="N9"/>
    </row>
    <row r="10" spans="1:14" ht="16.5" customHeight="1">
      <c r="A10" s="17" t="s">
        <v>31</v>
      </c>
      <c r="B10" s="39">
        <v>17</v>
      </c>
      <c r="C10" s="39">
        <v>0</v>
      </c>
      <c r="D10" s="39">
        <v>0</v>
      </c>
      <c r="E10" s="39">
        <v>175</v>
      </c>
      <c r="F10" s="39">
        <v>0</v>
      </c>
      <c r="G10" s="39">
        <v>3</v>
      </c>
      <c r="H10" s="39">
        <v>0</v>
      </c>
      <c r="I10" s="39">
        <v>10</v>
      </c>
      <c r="J10" s="39">
        <v>0</v>
      </c>
      <c r="K10" s="33">
        <f t="shared" si="1"/>
        <v>205</v>
      </c>
      <c r="L10"/>
      <c r="M10"/>
      <c r="N10"/>
    </row>
    <row r="11" spans="1:14" ht="16.5" customHeight="1">
      <c r="A11" s="38" t="s">
        <v>67</v>
      </c>
      <c r="B11" s="37">
        <v>156488</v>
      </c>
      <c r="C11" s="37">
        <v>127175</v>
      </c>
      <c r="D11" s="37">
        <v>176954</v>
      </c>
      <c r="E11" s="37">
        <v>86612</v>
      </c>
      <c r="F11" s="37">
        <v>126064</v>
      </c>
      <c r="G11" s="37">
        <v>137528</v>
      </c>
      <c r="H11" s="37">
        <v>155018</v>
      </c>
      <c r="I11" s="37">
        <v>184209</v>
      </c>
      <c r="J11" s="37">
        <v>46035</v>
      </c>
      <c r="K11" s="33">
        <f t="shared" si="1"/>
        <v>1196083</v>
      </c>
      <c r="L11" s="54"/>
      <c r="M11" s="54"/>
      <c r="N11" s="54"/>
    </row>
    <row r="12" spans="1:14" ht="16.5" customHeight="1">
      <c r="A12" s="17" t="s">
        <v>79</v>
      </c>
      <c r="B12" s="37">
        <v>13616</v>
      </c>
      <c r="C12" s="37">
        <v>11337</v>
      </c>
      <c r="D12" s="37">
        <v>15770</v>
      </c>
      <c r="E12" s="37">
        <v>9601</v>
      </c>
      <c r="F12" s="37">
        <v>9291</v>
      </c>
      <c r="G12" s="37">
        <v>8961</v>
      </c>
      <c r="H12" s="37">
        <v>8447</v>
      </c>
      <c r="I12" s="37">
        <v>10631</v>
      </c>
      <c r="J12" s="37">
        <v>2249</v>
      </c>
      <c r="K12" s="33">
        <f t="shared" si="1"/>
        <v>89903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142872</v>
      </c>
      <c r="C13" s="37">
        <f>+C11-C12</f>
        <v>115838</v>
      </c>
      <c r="D13" s="37">
        <f>+D11-D12</f>
        <v>161184</v>
      </c>
      <c r="E13" s="37">
        <f aca="true" t="shared" si="3" ref="E13:J13">+E11-E12</f>
        <v>77011</v>
      </c>
      <c r="F13" s="37">
        <f t="shared" si="3"/>
        <v>116773</v>
      </c>
      <c r="G13" s="37">
        <f t="shared" si="3"/>
        <v>128567</v>
      </c>
      <c r="H13" s="37">
        <f t="shared" si="3"/>
        <v>146571</v>
      </c>
      <c r="I13" s="37">
        <f t="shared" si="3"/>
        <v>173578</v>
      </c>
      <c r="J13" s="37">
        <f t="shared" si="3"/>
        <v>43786</v>
      </c>
      <c r="K13" s="33">
        <f t="shared" si="1"/>
        <v>1106180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1.435945022012036</v>
      </c>
      <c r="C18" s="34">
        <v>1.579150052089279</v>
      </c>
      <c r="D18" s="34">
        <v>1.381354284553366</v>
      </c>
      <c r="E18" s="34">
        <v>1.748532558931151</v>
      </c>
      <c r="F18" s="34">
        <v>1.289114280693501</v>
      </c>
      <c r="G18" s="34">
        <v>1.446444619448098</v>
      </c>
      <c r="H18" s="34">
        <v>1.379867933025871</v>
      </c>
      <c r="I18" s="34">
        <v>1.285771612010051</v>
      </c>
      <c r="J18" s="34">
        <v>1.355587657722368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1107266.72</v>
      </c>
      <c r="C20" s="31">
        <f aca="true" t="shared" si="4" ref="C20:J20">SUM(C21:C30)</f>
        <v>1130240.6500000001</v>
      </c>
      <c r="D20" s="31">
        <f t="shared" si="4"/>
        <v>1488301.4999999998</v>
      </c>
      <c r="E20" s="31">
        <f t="shared" si="4"/>
        <v>809732.18</v>
      </c>
      <c r="F20" s="31">
        <f t="shared" si="4"/>
        <v>898415.4900000001</v>
      </c>
      <c r="G20" s="31">
        <f t="shared" si="4"/>
        <v>1085651.73</v>
      </c>
      <c r="H20" s="31">
        <f t="shared" si="4"/>
        <v>931068.4099999999</v>
      </c>
      <c r="I20" s="31">
        <f t="shared" si="4"/>
        <v>1159938.58</v>
      </c>
      <c r="J20" s="31">
        <f t="shared" si="4"/>
        <v>310959.29</v>
      </c>
      <c r="K20" s="31">
        <f aca="true" t="shared" si="5" ref="K20:K29">SUM(B20:J20)</f>
        <v>8921574.549999999</v>
      </c>
      <c r="L20"/>
      <c r="M20"/>
      <c r="N20"/>
    </row>
    <row r="21" spans="1:14" ht="16.5" customHeight="1">
      <c r="A21" s="30" t="s">
        <v>28</v>
      </c>
      <c r="B21" s="53">
        <f>ROUND((B15+B16)*B7,2)</f>
        <v>747482.33</v>
      </c>
      <c r="C21" s="53">
        <f>ROUND((C15+C16)*C7,2)</f>
        <v>685481.92</v>
      </c>
      <c r="D21" s="53">
        <f aca="true" t="shared" si="6" ref="D21:J21">ROUND((D15+D16)*D7,2)</f>
        <v>1034223.86</v>
      </c>
      <c r="E21" s="53">
        <f t="shared" si="6"/>
        <v>444634.04</v>
      </c>
      <c r="F21" s="53">
        <f t="shared" si="6"/>
        <v>671747.3</v>
      </c>
      <c r="G21" s="53">
        <f t="shared" si="6"/>
        <v>725723.92</v>
      </c>
      <c r="H21" s="53">
        <f t="shared" si="6"/>
        <v>646389.13</v>
      </c>
      <c r="I21" s="53">
        <f t="shared" si="6"/>
        <v>795188.06</v>
      </c>
      <c r="J21" s="53">
        <f t="shared" si="6"/>
        <v>219299.17</v>
      </c>
      <c r="K21" s="25">
        <f t="shared" si="5"/>
        <v>5970169.73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325861.2</v>
      </c>
      <c r="C22" s="25">
        <f t="shared" si="7"/>
        <v>396996.89</v>
      </c>
      <c r="D22" s="25">
        <f t="shared" si="7"/>
        <v>394405.7</v>
      </c>
      <c r="E22" s="25">
        <f t="shared" si="7"/>
        <v>332823.06</v>
      </c>
      <c r="F22" s="25">
        <f t="shared" si="7"/>
        <v>194211.74</v>
      </c>
      <c r="G22" s="25">
        <f t="shared" si="7"/>
        <v>323995.54</v>
      </c>
      <c r="H22" s="25">
        <f t="shared" si="7"/>
        <v>245542.5</v>
      </c>
      <c r="I22" s="25">
        <f t="shared" si="7"/>
        <v>227242.17</v>
      </c>
      <c r="J22" s="25">
        <f t="shared" si="7"/>
        <v>77980.08</v>
      </c>
      <c r="K22" s="25">
        <f t="shared" si="5"/>
        <v>2519058.88</v>
      </c>
      <c r="L22"/>
      <c r="M22"/>
      <c r="N22"/>
    </row>
    <row r="23" spans="1:14" ht="16.5" customHeight="1">
      <c r="A23" s="13" t="s">
        <v>26</v>
      </c>
      <c r="B23" s="25">
        <v>29520.66</v>
      </c>
      <c r="C23" s="25">
        <v>41706.3</v>
      </c>
      <c r="D23" s="25">
        <v>41941.21</v>
      </c>
      <c r="E23" s="25">
        <v>25037.36</v>
      </c>
      <c r="F23" s="25">
        <v>28689.85</v>
      </c>
      <c r="G23" s="25">
        <v>31844.9</v>
      </c>
      <c r="H23" s="25">
        <v>33438.63</v>
      </c>
      <c r="I23" s="25">
        <v>40063.08</v>
      </c>
      <c r="J23" s="25">
        <v>11032.1</v>
      </c>
      <c r="K23" s="25">
        <f t="shared" si="5"/>
        <v>283274.09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1277.44</v>
      </c>
      <c r="C26" s="25">
        <v>1305.58</v>
      </c>
      <c r="D26" s="25">
        <v>1716.38</v>
      </c>
      <c r="E26" s="25">
        <v>934.16</v>
      </c>
      <c r="F26" s="25">
        <v>1038.27</v>
      </c>
      <c r="G26" s="25">
        <v>1252.12</v>
      </c>
      <c r="H26" s="25">
        <v>1074.85</v>
      </c>
      <c r="I26" s="25">
        <v>1339.34</v>
      </c>
      <c r="J26" s="25">
        <v>360.16</v>
      </c>
      <c r="K26" s="25">
        <f t="shared" si="5"/>
        <v>10298.3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778.47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1035.54</v>
      </c>
      <c r="J28" s="25">
        <v>336.53</v>
      </c>
      <c r="K28" s="25">
        <f t="shared" si="5"/>
        <v>6823.419999999999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9120.7</v>
      </c>
      <c r="E29" s="25"/>
      <c r="F29" s="25"/>
      <c r="G29" s="25"/>
      <c r="H29" s="25"/>
      <c r="I29" s="25">
        <v>91093.64</v>
      </c>
      <c r="J29" s="25">
        <v>0</v>
      </c>
      <c r="K29" s="25">
        <f t="shared" si="5"/>
        <v>100214.34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-39837.6</v>
      </c>
      <c r="C32" s="25">
        <f t="shared" si="8"/>
        <v>-48518.8</v>
      </c>
      <c r="D32" s="25">
        <f t="shared" si="8"/>
        <v>-1117181.24</v>
      </c>
      <c r="E32" s="25">
        <f t="shared" si="8"/>
        <v>-27372.4</v>
      </c>
      <c r="F32" s="25">
        <f t="shared" si="8"/>
        <v>-29550.4</v>
      </c>
      <c r="G32" s="25">
        <f t="shared" si="8"/>
        <v>-19716.4</v>
      </c>
      <c r="H32" s="25">
        <f t="shared" si="8"/>
        <v>-709891.6</v>
      </c>
      <c r="I32" s="25">
        <f t="shared" si="8"/>
        <v>-40691.2</v>
      </c>
      <c r="J32" s="25">
        <f t="shared" si="8"/>
        <v>-227917.46000000002</v>
      </c>
      <c r="K32" s="25">
        <f aca="true" t="shared" si="9" ref="K32:K40">SUM(B32:J32)</f>
        <v>-2260677.0999999996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-39837.6</v>
      </c>
      <c r="C33" s="25">
        <f t="shared" si="10"/>
        <v>-48518.8</v>
      </c>
      <c r="D33" s="25">
        <f t="shared" si="10"/>
        <v>-49007.2</v>
      </c>
      <c r="E33" s="25">
        <f t="shared" si="10"/>
        <v>-27372.4</v>
      </c>
      <c r="F33" s="25">
        <f t="shared" si="10"/>
        <v>-29550.4</v>
      </c>
      <c r="G33" s="25">
        <f t="shared" si="10"/>
        <v>-19716.4</v>
      </c>
      <c r="H33" s="25">
        <f t="shared" si="10"/>
        <v>-16891.6</v>
      </c>
      <c r="I33" s="25">
        <f t="shared" si="10"/>
        <v>-40691.2</v>
      </c>
      <c r="J33" s="25">
        <f t="shared" si="10"/>
        <v>-4919.2</v>
      </c>
      <c r="K33" s="25">
        <f t="shared" si="9"/>
        <v>-276504.8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-39837.6</v>
      </c>
      <c r="C34" s="25">
        <f t="shared" si="11"/>
        <v>-48518.8</v>
      </c>
      <c r="D34" s="25">
        <f t="shared" si="11"/>
        <v>-49007.2</v>
      </c>
      <c r="E34" s="25">
        <f t="shared" si="11"/>
        <v>-27372.4</v>
      </c>
      <c r="F34" s="25">
        <f t="shared" si="11"/>
        <v>-29550.4</v>
      </c>
      <c r="G34" s="25">
        <f t="shared" si="11"/>
        <v>-19716.4</v>
      </c>
      <c r="H34" s="25">
        <f t="shared" si="11"/>
        <v>-16891.6</v>
      </c>
      <c r="I34" s="25">
        <f t="shared" si="11"/>
        <v>-40691.2</v>
      </c>
      <c r="J34" s="25">
        <f t="shared" si="11"/>
        <v>-4919.2</v>
      </c>
      <c r="K34" s="25">
        <f t="shared" si="9"/>
        <v>-276504.8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1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0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-1068174.04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-693000</v>
      </c>
      <c r="I38" s="22">
        <f t="shared" si="12"/>
        <v>0</v>
      </c>
      <c r="J38" s="22">
        <f t="shared" si="12"/>
        <v>-222998.26</v>
      </c>
      <c r="K38" s="25">
        <f t="shared" si="9"/>
        <v>-1984172.3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25">
        <f aca="true" t="shared" si="13" ref="K46:K53">SUM(B46:J46)</f>
        <v>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-1044000</v>
      </c>
      <c r="E47" s="12">
        <v>0</v>
      </c>
      <c r="F47" s="12">
        <v>0</v>
      </c>
      <c r="G47" s="12">
        <v>0</v>
      </c>
      <c r="H47" s="12">
        <v>-693000</v>
      </c>
      <c r="I47" s="12">
        <v>0</v>
      </c>
      <c r="J47" s="12">
        <v>-216000</v>
      </c>
      <c r="K47" s="25">
        <f t="shared" si="13"/>
        <v>-1953000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1067429.1199999999</v>
      </c>
      <c r="C55" s="22">
        <f t="shared" si="15"/>
        <v>1081721.85</v>
      </c>
      <c r="D55" s="22">
        <f t="shared" si="15"/>
        <v>371120.2599999998</v>
      </c>
      <c r="E55" s="22">
        <f t="shared" si="15"/>
        <v>782359.78</v>
      </c>
      <c r="F55" s="22">
        <f t="shared" si="15"/>
        <v>868865.0900000001</v>
      </c>
      <c r="G55" s="22">
        <f t="shared" si="15"/>
        <v>1065935.33</v>
      </c>
      <c r="H55" s="22">
        <f t="shared" si="15"/>
        <v>221176.80999999994</v>
      </c>
      <c r="I55" s="22">
        <f t="shared" si="15"/>
        <v>1119247.3800000001</v>
      </c>
      <c r="J55" s="22">
        <f t="shared" si="15"/>
        <v>83041.82999999996</v>
      </c>
      <c r="K55" s="15">
        <f>SUM(B55:J55)</f>
        <v>6660897.449999999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1067429.12</v>
      </c>
      <c r="C61" s="5">
        <f t="shared" si="17"/>
        <v>1081721.85</v>
      </c>
      <c r="D61" s="5">
        <f t="shared" si="17"/>
        <v>371120.26</v>
      </c>
      <c r="E61" s="5">
        <f t="shared" si="17"/>
        <v>782359.78</v>
      </c>
      <c r="F61" s="5">
        <f t="shared" si="17"/>
        <v>868865.09</v>
      </c>
      <c r="G61" s="5">
        <f t="shared" si="17"/>
        <v>1065935.33</v>
      </c>
      <c r="H61" s="5">
        <f t="shared" si="17"/>
        <v>221176.81</v>
      </c>
      <c r="I61" s="5">
        <f>SUM(I62:I74)</f>
        <v>1119247.3900000001</v>
      </c>
      <c r="J61" s="5">
        <f t="shared" si="17"/>
        <v>83041.83</v>
      </c>
      <c r="K61" s="5">
        <f>SUM(K62:K74)</f>
        <v>6660897.460000001</v>
      </c>
      <c r="L61" s="4"/>
    </row>
    <row r="62" spans="1:12" ht="16.5" customHeight="1">
      <c r="A62" s="3" t="s">
        <v>56</v>
      </c>
      <c r="B62" s="56">
        <v>935174.65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935174.65</v>
      </c>
      <c r="L62"/>
    </row>
    <row r="63" spans="1:12" ht="16.5" customHeight="1">
      <c r="A63" s="3" t="s">
        <v>57</v>
      </c>
      <c r="B63" s="56">
        <v>132254.47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132254.47</v>
      </c>
      <c r="L63"/>
    </row>
    <row r="64" spans="1:12" ht="16.5" customHeight="1">
      <c r="A64" s="3" t="s">
        <v>4</v>
      </c>
      <c r="B64" s="57">
        <v>0</v>
      </c>
      <c r="C64" s="56">
        <v>1081721.85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1081721.85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371120.26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371120.26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782359.78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782359.78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868865.09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868865.09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1065935.33</v>
      </c>
      <c r="H68" s="57">
        <v>0</v>
      </c>
      <c r="I68" s="57">
        <v>0</v>
      </c>
      <c r="J68" s="57">
        <v>0</v>
      </c>
      <c r="K68" s="5">
        <f t="shared" si="18"/>
        <v>1065935.33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221176.81</v>
      </c>
      <c r="I69" s="57">
        <v>0</v>
      </c>
      <c r="J69" s="57">
        <v>0</v>
      </c>
      <c r="K69" s="5">
        <f t="shared" si="18"/>
        <v>221176.81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448034.73</v>
      </c>
      <c r="J71" s="57">
        <v>0</v>
      </c>
      <c r="K71" s="5">
        <f t="shared" si="18"/>
        <v>448034.73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671212.66</v>
      </c>
      <c r="J72" s="57">
        <v>0</v>
      </c>
      <c r="K72" s="5">
        <f t="shared" si="18"/>
        <v>671212.66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83041.83</v>
      </c>
      <c r="K73" s="5">
        <f t="shared" si="18"/>
        <v>83041.83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2024-06-06T18:03:35Z</dcterms:modified>
  <cp:category/>
  <cp:version/>
  <cp:contentType/>
  <cp:contentStatus/>
</cp:coreProperties>
</file>