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<sst xmlns="http://schemas.openxmlformats.org/spreadsheetml/2006/main" count="83" uniqueCount="82">
  <si>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</si>
  <si>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</si>
  <si>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</si>
  <si>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</si>
  <si>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</si>
  <si>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</si>
  <si>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</si>
  <si>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</si>
  <si>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</si>
  <si>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</si>
  <si>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</si>
  <si>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</si>
  <si>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</si>
  <si>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</si>
  <si>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</si>
  <si>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</si>
  <si>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</si>
  <si>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</si>
  <si>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</si>
  <si>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</si>
  <si>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</si>
  <si>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</si>
  <si>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</si>
  <si>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</si>
  <si>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</si>
  <si>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</si>
  <si>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</si>
  <si>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</si>
  <si>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</si>
  <si>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</si>
  <si>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</si>
  <si>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</si>
  <si>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</si>
  <si>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</si>
  <si>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</si>
  <si>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</si>
  <si>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</si>
  <si>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</si>
  <si>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</si>
  <si>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</si>
  <si>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</si>
  <si>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</si>
  <si>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</si>
  <si>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</si>
  <si>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</si>
  <si>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</si>
  <si>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</si>
  <si>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</si>
  <si>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</si>
  <si>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</si>
  <si>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</si>
  <si>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</si>
  <si>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</si>
  <si>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</si>
  <si>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</si>
  <si>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</si>
  <si>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</si>
  <si>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</si>
  <si>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</si>
  <si>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</si>
  <si>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</si>
  <si>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</si>
  <si>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</si>
  <si>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</si>
  <si>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</si>
  <si>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</si>
  <si>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</si>
  <si>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</si>
  <si>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</si>
  <si>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</si>
  <si>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</si>
  <si>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</si>
  <si>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</si>
  <si>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</si>
  <si>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</si>
  <si>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</si>
  <si>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</si>
  <si>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</si>
  <si>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</si>
  <si>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</si>
  <si>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05/06/24 - VENCIMENTO 12/06/24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</si>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</sst>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357430</v>
      </c>
      <c r="C7" s="41">
        <f aca="true" t="shared" si="0" ref="C7:J7">+C8+C11</f>
        <v>290090</v>
      </c>
      <c r="D7" s="41">
        <f t="shared" si="0"/>
        <v>340935</v>
      </c>
      <c r="E7" s="41">
        <f t="shared" si="0"/>
        <v>193752</v>
      </c>
      <c r="F7" s="41">
        <f t="shared" si="0"/>
        <v>257590</v>
      </c>
      <c r="G7" s="41">
        <f t="shared" si="0"/>
        <v>242745</v>
      </c>
      <c r="H7" s="41">
        <f t="shared" si="0"/>
        <v>271943</v>
      </c>
      <c r="I7" s="41">
        <f t="shared" si="0"/>
        <v>382930</v>
      </c>
      <c r="J7" s="41">
        <f t="shared" si="0"/>
        <v>126737</v>
      </c>
      <c r="K7" s="33">
        <f aca="true" t="shared" si="1" ref="K7:K13">SUM(B7:J7)</f>
        <v>2464152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14243</v>
      </c>
      <c r="C8" s="39">
        <f t="shared" si="2"/>
        <v>14710</v>
      </c>
      <c r="D8" s="39">
        <f t="shared" si="2"/>
        <v>13111</v>
      </c>
      <c r="E8" s="39">
        <f t="shared" si="2"/>
        <v>9524</v>
      </c>
      <c r="F8" s="39">
        <f t="shared" si="2"/>
        <v>10346</v>
      </c>
      <c r="G8" s="39">
        <f t="shared" si="2"/>
        <v>5475</v>
      </c>
      <c r="H8" s="39">
        <f t="shared" si="2"/>
        <v>4613</v>
      </c>
      <c r="I8" s="39">
        <f t="shared" si="2"/>
        <v>14736</v>
      </c>
      <c r="J8" s="39">
        <f t="shared" si="2"/>
        <v>3251</v>
      </c>
      <c r="K8" s="33">
        <f t="shared" si="1"/>
        <v>90009</v>
      </c>
      <c r="L8"/>
      <c r="M8"/>
      <c r="N8"/>
    </row>
    <row r="9" spans="1:14" ht="16.5" customHeight="1">
      <c r="A9" s="17" t="s">
        <v>32</v>
      </c>
      <c r="B9" s="39">
        <v>14176</v>
      </c>
      <c r="C9" s="39">
        <v>14707</v>
      </c>
      <c r="D9" s="39">
        <v>13110</v>
      </c>
      <c r="E9" s="39">
        <v>9237</v>
      </c>
      <c r="F9" s="39">
        <v>10329</v>
      </c>
      <c r="G9" s="39">
        <v>5474</v>
      </c>
      <c r="H9" s="39">
        <v>4613</v>
      </c>
      <c r="I9" s="39">
        <v>14686</v>
      </c>
      <c r="J9" s="39">
        <v>3251</v>
      </c>
      <c r="K9" s="33">
        <f t="shared" si="1"/>
        <v>89583</v>
      </c>
      <c r="L9"/>
      <c r="M9"/>
      <c r="N9"/>
    </row>
    <row r="10" spans="1:14" ht="16.5" customHeight="1">
      <c r="A10" s="17" t="s">
        <v>31</v>
      </c>
      <c r="B10" s="39">
        <v>67</v>
      </c>
      <c r="C10" s="39">
        <v>3</v>
      </c>
      <c r="D10" s="39">
        <v>1</v>
      </c>
      <c r="E10" s="39">
        <v>287</v>
      </c>
      <c r="F10" s="39">
        <v>17</v>
      </c>
      <c r="G10" s="39">
        <v>1</v>
      </c>
      <c r="H10" s="39">
        <v>0</v>
      </c>
      <c r="I10" s="39">
        <v>50</v>
      </c>
      <c r="J10" s="39">
        <v>0</v>
      </c>
      <c r="K10" s="33">
        <f t="shared" si="1"/>
        <v>426</v>
      </c>
      <c r="L10"/>
      <c r="M10"/>
      <c r="N10"/>
    </row>
    <row r="11" spans="1:14" ht="16.5" customHeight="1">
      <c r="A11" s="38" t="s">
        <v>67</v>
      </c>
      <c r="B11" s="37">
        <v>343187</v>
      </c>
      <c r="C11" s="37">
        <v>275380</v>
      </c>
      <c r="D11" s="37">
        <v>327824</v>
      </c>
      <c r="E11" s="37">
        <v>184228</v>
      </c>
      <c r="F11" s="37">
        <v>247244</v>
      </c>
      <c r="G11" s="37">
        <v>237270</v>
      </c>
      <c r="H11" s="37">
        <v>267330</v>
      </c>
      <c r="I11" s="37">
        <v>368194</v>
      </c>
      <c r="J11" s="37">
        <v>123486</v>
      </c>
      <c r="K11" s="33">
        <f t="shared" si="1"/>
        <v>2374143</v>
      </c>
      <c r="L11" s="54"/>
      <c r="M11" s="54"/>
      <c r="N11" s="54"/>
    </row>
    <row r="12" spans="1:14" ht="16.5" customHeight="1">
      <c r="A12" s="17" t="s">
        <v>79</v>
      </c>
      <c r="B12" s="37">
        <v>25387</v>
      </c>
      <c r="C12" s="37">
        <v>21473</v>
      </c>
      <c r="D12" s="37">
        <v>27737</v>
      </c>
      <c r="E12" s="37">
        <v>17895</v>
      </c>
      <c r="F12" s="37">
        <v>16291</v>
      </c>
      <c r="G12" s="37">
        <v>15113</v>
      </c>
      <c r="H12" s="37">
        <v>15345</v>
      </c>
      <c r="I12" s="37">
        <v>20930</v>
      </c>
      <c r="J12" s="37">
        <v>5596</v>
      </c>
      <c r="K12" s="33">
        <f t="shared" si="1"/>
        <v>165767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317800</v>
      </c>
      <c r="C13" s="37">
        <f>+C11-C12</f>
        <v>253907</v>
      </c>
      <c r="D13" s="37">
        <f>+D11-D12</f>
        <v>300087</v>
      </c>
      <c r="E13" s="37">
        <f aca="true" t="shared" si="3" ref="E13:J13">+E11-E12</f>
        <v>166333</v>
      </c>
      <c r="F13" s="37">
        <f t="shared" si="3"/>
        <v>230953</v>
      </c>
      <c r="G13" s="37">
        <f t="shared" si="3"/>
        <v>222157</v>
      </c>
      <c r="H13" s="37">
        <f t="shared" si="3"/>
        <v>251985</v>
      </c>
      <c r="I13" s="37">
        <f t="shared" si="3"/>
        <v>347264</v>
      </c>
      <c r="J13" s="37">
        <f t="shared" si="3"/>
        <v>117890</v>
      </c>
      <c r="K13" s="33">
        <f t="shared" si="1"/>
        <v>2208376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1.068381159333631</v>
      </c>
      <c r="C18" s="34">
        <v>1.123228929407911</v>
      </c>
      <c r="D18" s="34">
        <v>1.069069190819288</v>
      </c>
      <c r="E18" s="34">
        <v>1.335765359625912</v>
      </c>
      <c r="F18" s="34">
        <v>1.013032668621222</v>
      </c>
      <c r="G18" s="34">
        <v>1.14198028384134</v>
      </c>
      <c r="H18" s="34">
        <v>1.115300348786718</v>
      </c>
      <c r="I18" s="34">
        <v>1.013521193541345</v>
      </c>
      <c r="J18" s="34">
        <v>1.028682538244524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1789653.45</v>
      </c>
      <c r="C20" s="31">
        <f aca="true" t="shared" si="4" ref="C20:J20">SUM(C21:C30)</f>
        <v>1688025.06</v>
      </c>
      <c r="D20" s="31">
        <f t="shared" si="4"/>
        <v>2084210.0899999999</v>
      </c>
      <c r="E20" s="31">
        <f t="shared" si="4"/>
        <v>1285752.94</v>
      </c>
      <c r="F20" s="31">
        <f t="shared" si="4"/>
        <v>1368904.2600000002</v>
      </c>
      <c r="G20" s="31">
        <f t="shared" si="4"/>
        <v>1464180.6500000001</v>
      </c>
      <c r="H20" s="31">
        <f t="shared" si="4"/>
        <v>1283929.5200000003</v>
      </c>
      <c r="I20" s="31">
        <f t="shared" si="4"/>
        <v>1767064.7499999998</v>
      </c>
      <c r="J20" s="31">
        <f t="shared" si="4"/>
        <v>629397.0900000001</v>
      </c>
      <c r="K20" s="31">
        <f aca="true" t="shared" si="5" ref="K20:K29">SUM(B20:J20)</f>
        <v>13361117.809999999</v>
      </c>
      <c r="L20"/>
      <c r="M20"/>
      <c r="N20"/>
    </row>
    <row r="21" spans="1:14" ht="16.5" customHeight="1">
      <c r="A21" s="30" t="s">
        <v>28</v>
      </c>
      <c r="B21" s="53">
        <f>ROUND((B15+B16)*B7,2)</f>
        <v>1613760.71</v>
      </c>
      <c r="C21" s="53">
        <f>ROUND((C15+C16)*C7,2)</f>
        <v>1438846.4</v>
      </c>
      <c r="D21" s="53">
        <f aca="true" t="shared" si="6" ref="D21:J21">ROUND((D15+D16)*D7,2)</f>
        <v>1874631.1</v>
      </c>
      <c r="E21" s="53">
        <f t="shared" si="6"/>
        <v>926250.81</v>
      </c>
      <c r="F21" s="53">
        <f t="shared" si="6"/>
        <v>1303173.57</v>
      </c>
      <c r="G21" s="53">
        <f t="shared" si="6"/>
        <v>1240499.77</v>
      </c>
      <c r="H21" s="53">
        <f t="shared" si="6"/>
        <v>1106536.07</v>
      </c>
      <c r="I21" s="53">
        <f t="shared" si="6"/>
        <v>1573918.89</v>
      </c>
      <c r="J21" s="53">
        <f t="shared" si="6"/>
        <v>589428.44</v>
      </c>
      <c r="K21" s="25">
        <f t="shared" si="5"/>
        <v>11667045.76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110350.83</v>
      </c>
      <c r="C22" s="25">
        <f t="shared" si="7"/>
        <v>177307.5</v>
      </c>
      <c r="D22" s="25">
        <f t="shared" si="7"/>
        <v>129479.25</v>
      </c>
      <c r="E22" s="25">
        <f t="shared" si="7"/>
        <v>311002.94</v>
      </c>
      <c r="F22" s="25">
        <f t="shared" si="7"/>
        <v>16983.83</v>
      </c>
      <c r="G22" s="25">
        <f t="shared" si="7"/>
        <v>176126.51</v>
      </c>
      <c r="H22" s="25">
        <f t="shared" si="7"/>
        <v>127583.99</v>
      </c>
      <c r="I22" s="25">
        <f t="shared" si="7"/>
        <v>21281.26</v>
      </c>
      <c r="J22" s="25">
        <f t="shared" si="7"/>
        <v>16906.3</v>
      </c>
      <c r="K22" s="25">
        <f t="shared" si="5"/>
        <v>1087022.4100000001</v>
      </c>
      <c r="L22"/>
      <c r="M22"/>
      <c r="N22"/>
    </row>
    <row r="23" spans="1:14" ht="16.5" customHeight="1">
      <c r="A23" s="13" t="s">
        <v>26</v>
      </c>
      <c r="B23" s="25">
        <v>60998.69</v>
      </c>
      <c r="C23" s="25">
        <v>65781.86</v>
      </c>
      <c r="D23" s="25">
        <v>62433.72</v>
      </c>
      <c r="E23" s="25">
        <v>41177.06</v>
      </c>
      <c r="F23" s="25">
        <v>44932.43</v>
      </c>
      <c r="G23" s="25">
        <v>43557.04</v>
      </c>
      <c r="H23" s="25">
        <v>44167.59</v>
      </c>
      <c r="I23" s="25">
        <v>69774.23</v>
      </c>
      <c r="J23" s="25">
        <v>20276.54</v>
      </c>
      <c r="K23" s="25">
        <f t="shared" si="5"/>
        <v>453099.16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1418.13</v>
      </c>
      <c r="C26" s="25">
        <v>1339.34</v>
      </c>
      <c r="D26" s="25">
        <v>1651.67</v>
      </c>
      <c r="E26" s="25">
        <v>1018.57</v>
      </c>
      <c r="F26" s="25">
        <v>1086.1</v>
      </c>
      <c r="G26" s="25">
        <v>1162.08</v>
      </c>
      <c r="H26" s="25">
        <v>1018.57</v>
      </c>
      <c r="I26" s="25">
        <v>1401.24</v>
      </c>
      <c r="J26" s="25">
        <v>498.03</v>
      </c>
      <c r="K26" s="25">
        <f t="shared" si="5"/>
        <v>10593.73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1034.18</v>
      </c>
      <c r="J28" s="25">
        <v>336.53</v>
      </c>
      <c r="K28" s="25">
        <f t="shared" si="5"/>
        <v>6822.0599999999995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9120.7</v>
      </c>
      <c r="E29" s="25"/>
      <c r="F29" s="25"/>
      <c r="G29" s="25"/>
      <c r="H29" s="25"/>
      <c r="I29" s="25">
        <v>95678.2</v>
      </c>
      <c r="J29" s="25">
        <v>0</v>
      </c>
      <c r="K29" s="25">
        <f t="shared" si="5"/>
        <v>104798.9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-108996.02</v>
      </c>
      <c r="C32" s="25">
        <f t="shared" si="8"/>
        <v>-72650.35</v>
      </c>
      <c r="D32" s="25">
        <f t="shared" si="8"/>
        <v>-100479.74000000003</v>
      </c>
      <c r="E32" s="25">
        <f t="shared" si="8"/>
        <v>-94986.20000000001</v>
      </c>
      <c r="F32" s="25">
        <f t="shared" si="8"/>
        <v>-45447.6</v>
      </c>
      <c r="G32" s="25">
        <f t="shared" si="8"/>
        <v>-86415.9</v>
      </c>
      <c r="H32" s="25">
        <f t="shared" si="8"/>
        <v>-25722.77</v>
      </c>
      <c r="I32" s="25">
        <f t="shared" si="8"/>
        <v>-73085.34</v>
      </c>
      <c r="J32" s="25">
        <f t="shared" si="8"/>
        <v>-23914.74000000001</v>
      </c>
      <c r="K32" s="25">
        <f aca="true" t="shared" si="9" ref="K32:K40">SUM(B32:J32)</f>
        <v>-631698.66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-108996.02</v>
      </c>
      <c r="C33" s="25">
        <f t="shared" si="10"/>
        <v>-72650.35</v>
      </c>
      <c r="D33" s="25">
        <f t="shared" si="10"/>
        <v>-76305.7</v>
      </c>
      <c r="E33" s="25">
        <f t="shared" si="10"/>
        <v>-94986.20000000001</v>
      </c>
      <c r="F33" s="25">
        <f t="shared" si="10"/>
        <v>-45447.6</v>
      </c>
      <c r="G33" s="25">
        <f t="shared" si="10"/>
        <v>-86415.9</v>
      </c>
      <c r="H33" s="25">
        <f t="shared" si="10"/>
        <v>-25722.77</v>
      </c>
      <c r="I33" s="25">
        <f t="shared" si="10"/>
        <v>-73085.34</v>
      </c>
      <c r="J33" s="25">
        <f t="shared" si="10"/>
        <v>-16916.48</v>
      </c>
      <c r="K33" s="25">
        <f t="shared" si="9"/>
        <v>-600526.36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-62374.4</v>
      </c>
      <c r="C34" s="25">
        <f t="shared" si="11"/>
        <v>-64710.8</v>
      </c>
      <c r="D34" s="25">
        <f t="shared" si="11"/>
        <v>-57684</v>
      </c>
      <c r="E34" s="25">
        <f t="shared" si="11"/>
        <v>-40642.8</v>
      </c>
      <c r="F34" s="25">
        <f t="shared" si="11"/>
        <v>-45447.6</v>
      </c>
      <c r="G34" s="25">
        <f t="shared" si="11"/>
        <v>-24085.6</v>
      </c>
      <c r="H34" s="25">
        <f t="shared" si="11"/>
        <v>-20297.2</v>
      </c>
      <c r="I34" s="25">
        <f t="shared" si="11"/>
        <v>-64618.4</v>
      </c>
      <c r="J34" s="25">
        <f t="shared" si="11"/>
        <v>-14304.4</v>
      </c>
      <c r="K34" s="25">
        <f t="shared" si="9"/>
        <v>-394165.2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-46621.62</v>
      </c>
      <c r="C37" s="25">
        <v>-7939.55</v>
      </c>
      <c r="D37" s="25">
        <v>-18621.7</v>
      </c>
      <c r="E37" s="25">
        <v>-54343.4</v>
      </c>
      <c r="F37" s="21">
        <v>0</v>
      </c>
      <c r="G37" s="25">
        <v>-62330.3</v>
      </c>
      <c r="H37" s="25">
        <v>-5425.57</v>
      </c>
      <c r="I37" s="25">
        <v>-8466.94</v>
      </c>
      <c r="J37" s="25">
        <v>-2612.08</v>
      </c>
      <c r="K37" s="25">
        <f t="shared" si="9"/>
        <v>-206361.16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-24174.040000000037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-6998.260000000009</v>
      </c>
      <c r="K38" s="25">
        <f t="shared" si="9"/>
        <v>-31172.300000000047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1680657.43</v>
      </c>
      <c r="C55" s="22">
        <f t="shared" si="15"/>
        <v>1615374.71</v>
      </c>
      <c r="D55" s="22">
        <f t="shared" si="15"/>
        <v>1983730.3499999999</v>
      </c>
      <c r="E55" s="22">
        <f t="shared" si="15"/>
        <v>1190766.74</v>
      </c>
      <c r="F55" s="22">
        <f t="shared" si="15"/>
        <v>1323456.6600000001</v>
      </c>
      <c r="G55" s="22">
        <f t="shared" si="15"/>
        <v>1377764.7500000002</v>
      </c>
      <c r="H55" s="22">
        <f t="shared" si="15"/>
        <v>1258206.7500000002</v>
      </c>
      <c r="I55" s="22">
        <f t="shared" si="15"/>
        <v>1693979.4099999997</v>
      </c>
      <c r="J55" s="22">
        <f t="shared" si="15"/>
        <v>605482.3500000001</v>
      </c>
      <c r="K55" s="15">
        <f>SUM(B55:J55)</f>
        <v>12729419.15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1680657.43</v>
      </c>
      <c r="C61" s="5">
        <f t="shared" si="17"/>
        <v>1615374.71</v>
      </c>
      <c r="D61" s="5">
        <f t="shared" si="17"/>
        <v>1983730.35</v>
      </c>
      <c r="E61" s="5">
        <f t="shared" si="17"/>
        <v>1190766.74</v>
      </c>
      <c r="F61" s="5">
        <f t="shared" si="17"/>
        <v>1323456.66</v>
      </c>
      <c r="G61" s="5">
        <f t="shared" si="17"/>
        <v>1377764.75</v>
      </c>
      <c r="H61" s="5">
        <f t="shared" si="17"/>
        <v>1258206.75</v>
      </c>
      <c r="I61" s="5">
        <f>SUM(I62:I74)</f>
        <v>1693979.4100000001</v>
      </c>
      <c r="J61" s="5">
        <f t="shared" si="17"/>
        <v>605482.35</v>
      </c>
      <c r="K61" s="5">
        <f>SUM(K62:K74)</f>
        <v>12729419.15</v>
      </c>
      <c r="L61" s="4"/>
    </row>
    <row r="62" spans="1:12" ht="16.5" customHeight="1">
      <c r="A62" s="3" t="s">
        <v>56</v>
      </c>
      <c r="B62" s="56">
        <v>1471247.51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1471247.51</v>
      </c>
      <c r="L62"/>
    </row>
    <row r="63" spans="1:12" ht="16.5" customHeight="1">
      <c r="A63" s="3" t="s">
        <v>57</v>
      </c>
      <c r="B63" s="56">
        <v>209409.92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209409.92</v>
      </c>
      <c r="L63"/>
    </row>
    <row r="64" spans="1:12" ht="16.5" customHeight="1">
      <c r="A64" s="3" t="s">
        <v>4</v>
      </c>
      <c r="B64" s="57">
        <v>0</v>
      </c>
      <c r="C64" s="56">
        <v>1615374.71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1615374.71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1983730.35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1983730.35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1190766.74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1190766.74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1323456.66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1323456.66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1377764.75</v>
      </c>
      <c r="H68" s="57">
        <v>0</v>
      </c>
      <c r="I68" s="57">
        <v>0</v>
      </c>
      <c r="J68" s="57">
        <v>0</v>
      </c>
      <c r="K68" s="5">
        <f t="shared" si="18"/>
        <v>1377764.75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1258206.75</v>
      </c>
      <c r="I69" s="57">
        <v>0</v>
      </c>
      <c r="J69" s="57">
        <v>0</v>
      </c>
      <c r="K69" s="5">
        <f t="shared" si="18"/>
        <v>1258206.75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643881.57</v>
      </c>
      <c r="J71" s="57">
        <v>0</v>
      </c>
      <c r="K71" s="5">
        <f t="shared" si="18"/>
        <v>643881.57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1050097.84</v>
      </c>
      <c r="J72" s="57">
        <v>0</v>
      </c>
      <c r="K72" s="5">
        <f t="shared" si="18"/>
        <v>1050097.84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605482.35</v>
      </c>
      <c r="K73" s="5">
        <f t="shared" si="18"/>
        <v>605482.35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2024-06-11T17:28:50Z</dcterms:modified>
  <cp:category/>
  <cp:version/>
  <cp:contentType/>
  <cp:contentStatus/>
</cp:coreProperties>
</file>