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<sst xmlns="http://schemas.openxmlformats.org/spreadsheetml/2006/main" count="83" uniqueCount="82">
  <si>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</si>
  <si>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</si>
  <si>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</si>
  <si>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</si>
  <si>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</si>
  <si>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</si>
  <si>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</si>
  <si>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</si>
  <si>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</si>
  <si>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</si>
  <si>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</si>
  <si>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</si>
  <si>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</si>
  <si>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</si>
  <si>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</si>
  <si>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</si>
  <si>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</si>
  <si>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</si>
  <si>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</si>
  <si>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</si>
  <si>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</si>
  <si>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</si>
  <si>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</si>
  <si>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</si>
  <si>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</si>
  <si>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</si>
  <si>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</si>
  <si>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</si>
  <si>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</si>
  <si>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</si>
  <si>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</si>
  <si>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</si>
  <si>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</si>
  <si>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</si>
  <si>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</si>
  <si>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</si>
  <si>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</si>
  <si>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</si>
  <si>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</si>
  <si>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</si>
  <si>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</si>
  <si>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</si>
  <si>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</si>
  <si>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</si>
  <si>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</si>
  <si>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</si>
  <si>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</si>
  <si>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</si>
  <si>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</si>
  <si>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</si>
  <si>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</si>
  <si>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</si>
  <si>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</si>
  <si>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</si>
  <si>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</si>
  <si>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</si>
  <si>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</si>
  <si>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</si>
  <si>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</si>
  <si>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</si>
  <si>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</si>
  <si>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</si>
  <si>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</si>
  <si>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</si>
  <si>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</si>
  <si>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</si>
  <si>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</si>
  <si>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</si>
  <si>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</si>
  <si>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</si>
  <si>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</si>
  <si>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</si>
  <si>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</si>
  <si>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</si>
  <si>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</si>
  <si>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</si>
  <si>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</si>
  <si>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</si>
  <si>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</si>
  <si>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</si>
  <si>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07/06/24 - VENCIMENTO 14/06/24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</si>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</sst>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341969</v>
      </c>
      <c r="C7" s="41">
        <f aca="true" t="shared" si="0" ref="C7:J7">+C8+C11</f>
        <v>270865</v>
      </c>
      <c r="D7" s="41">
        <f t="shared" si="0"/>
        <v>330188</v>
      </c>
      <c r="E7" s="41">
        <f t="shared" si="0"/>
        <v>183563</v>
      </c>
      <c r="F7" s="41">
        <f t="shared" si="0"/>
        <v>249536</v>
      </c>
      <c r="G7" s="41">
        <f t="shared" si="0"/>
        <v>232860</v>
      </c>
      <c r="H7" s="41">
        <f t="shared" si="0"/>
        <v>263607</v>
      </c>
      <c r="I7" s="41">
        <f t="shared" si="0"/>
        <v>367773</v>
      </c>
      <c r="J7" s="41">
        <f t="shared" si="0"/>
        <v>118826</v>
      </c>
      <c r="K7" s="33">
        <f aca="true" t="shared" si="1" ref="K7:K13">SUM(B7:J7)</f>
        <v>2359187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14716</v>
      </c>
      <c r="C8" s="39">
        <f t="shared" si="2"/>
        <v>14676</v>
      </c>
      <c r="D8" s="39">
        <f t="shared" si="2"/>
        <v>14116</v>
      </c>
      <c r="E8" s="39">
        <f t="shared" si="2"/>
        <v>9844</v>
      </c>
      <c r="F8" s="39">
        <f t="shared" si="2"/>
        <v>10878</v>
      </c>
      <c r="G8" s="39">
        <f t="shared" si="2"/>
        <v>6089</v>
      </c>
      <c r="H8" s="39">
        <f t="shared" si="2"/>
        <v>5173</v>
      </c>
      <c r="I8" s="39">
        <f t="shared" si="2"/>
        <v>14940</v>
      </c>
      <c r="J8" s="39">
        <f t="shared" si="2"/>
        <v>2907</v>
      </c>
      <c r="K8" s="33">
        <f t="shared" si="1"/>
        <v>93339</v>
      </c>
      <c r="L8"/>
      <c r="M8"/>
      <c r="N8"/>
    </row>
    <row r="9" spans="1:14" ht="16.5" customHeight="1">
      <c r="A9" s="17" t="s">
        <v>32</v>
      </c>
      <c r="B9" s="39">
        <v>14667</v>
      </c>
      <c r="C9" s="39">
        <v>14674</v>
      </c>
      <c r="D9" s="39">
        <v>14116</v>
      </c>
      <c r="E9" s="39">
        <v>9568</v>
      </c>
      <c r="F9" s="39">
        <v>10862</v>
      </c>
      <c r="G9" s="39">
        <v>6083</v>
      </c>
      <c r="H9" s="39">
        <v>5173</v>
      </c>
      <c r="I9" s="39">
        <v>14891</v>
      </c>
      <c r="J9" s="39">
        <v>2907</v>
      </c>
      <c r="K9" s="33">
        <f t="shared" si="1"/>
        <v>92941</v>
      </c>
      <c r="L9"/>
      <c r="M9"/>
      <c r="N9"/>
    </row>
    <row r="10" spans="1:14" ht="16.5" customHeight="1">
      <c r="A10" s="17" t="s">
        <v>31</v>
      </c>
      <c r="B10" s="39">
        <v>49</v>
      </c>
      <c r="C10" s="39">
        <v>2</v>
      </c>
      <c r="D10" s="39">
        <v>0</v>
      </c>
      <c r="E10" s="39">
        <v>276</v>
      </c>
      <c r="F10" s="39">
        <v>16</v>
      </c>
      <c r="G10" s="39">
        <v>6</v>
      </c>
      <c r="H10" s="39">
        <v>0</v>
      </c>
      <c r="I10" s="39">
        <v>49</v>
      </c>
      <c r="J10" s="39">
        <v>0</v>
      </c>
      <c r="K10" s="33">
        <f t="shared" si="1"/>
        <v>398</v>
      </c>
      <c r="L10"/>
      <c r="M10"/>
      <c r="N10"/>
    </row>
    <row r="11" spans="1:14" ht="16.5" customHeight="1">
      <c r="A11" s="38" t="s">
        <v>67</v>
      </c>
      <c r="B11" s="37">
        <v>327253</v>
      </c>
      <c r="C11" s="37">
        <v>256189</v>
      </c>
      <c r="D11" s="37">
        <v>316072</v>
      </c>
      <c r="E11" s="37">
        <v>173719</v>
      </c>
      <c r="F11" s="37">
        <v>238658</v>
      </c>
      <c r="G11" s="37">
        <v>226771</v>
      </c>
      <c r="H11" s="37">
        <v>258434</v>
      </c>
      <c r="I11" s="37">
        <v>352833</v>
      </c>
      <c r="J11" s="37">
        <v>115919</v>
      </c>
      <c r="K11" s="33">
        <f t="shared" si="1"/>
        <v>2265848</v>
      </c>
      <c r="L11" s="54"/>
      <c r="M11" s="54"/>
      <c r="N11" s="54"/>
    </row>
    <row r="12" spans="1:14" ht="16.5" customHeight="1">
      <c r="A12" s="17" t="s">
        <v>79</v>
      </c>
      <c r="B12" s="37">
        <v>25186</v>
      </c>
      <c r="C12" s="37">
        <v>21252</v>
      </c>
      <c r="D12" s="37">
        <v>27647</v>
      </c>
      <c r="E12" s="37">
        <v>17943</v>
      </c>
      <c r="F12" s="37">
        <v>16108</v>
      </c>
      <c r="G12" s="37">
        <v>14682</v>
      </c>
      <c r="H12" s="37">
        <v>15049</v>
      </c>
      <c r="I12" s="37">
        <v>21237</v>
      </c>
      <c r="J12" s="37">
        <v>5419</v>
      </c>
      <c r="K12" s="33">
        <f t="shared" si="1"/>
        <v>164523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302067</v>
      </c>
      <c r="C13" s="37">
        <f>+C11-C12</f>
        <v>234937</v>
      </c>
      <c r="D13" s="37">
        <f>+D11-D12</f>
        <v>288425</v>
      </c>
      <c r="E13" s="37">
        <f aca="true" t="shared" si="3" ref="E13:J13">+E11-E12</f>
        <v>155776</v>
      </c>
      <c r="F13" s="37">
        <f t="shared" si="3"/>
        <v>222550</v>
      </c>
      <c r="G13" s="37">
        <f t="shared" si="3"/>
        <v>212089</v>
      </c>
      <c r="H13" s="37">
        <f t="shared" si="3"/>
        <v>243385</v>
      </c>
      <c r="I13" s="37">
        <f t="shared" si="3"/>
        <v>331596</v>
      </c>
      <c r="J13" s="37">
        <f t="shared" si="3"/>
        <v>110500</v>
      </c>
      <c r="K13" s="33">
        <f t="shared" si="1"/>
        <v>2101325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1.092513302050512</v>
      </c>
      <c r="C18" s="34">
        <v>1.171956847495873</v>
      </c>
      <c r="D18" s="34">
        <v>1.076138664768074</v>
      </c>
      <c r="E18" s="34">
        <v>1.38157162119646</v>
      </c>
      <c r="F18" s="34">
        <v>1.027636459657496</v>
      </c>
      <c r="G18" s="34">
        <v>1.160237872607909</v>
      </c>
      <c r="H18" s="34">
        <v>1.112769001631297</v>
      </c>
      <c r="I18" s="34">
        <v>1.033716717926283</v>
      </c>
      <c r="J18" s="34">
        <v>1.080263414211813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1752136.46</v>
      </c>
      <c r="C20" s="31">
        <f aca="true" t="shared" si="4" ref="C20:J20">SUM(C21:C30)</f>
        <v>1645586.65</v>
      </c>
      <c r="D20" s="31">
        <f t="shared" si="4"/>
        <v>2033568.99</v>
      </c>
      <c r="E20" s="31">
        <f t="shared" si="4"/>
        <v>1261843.3199999996</v>
      </c>
      <c r="F20" s="31">
        <f t="shared" si="4"/>
        <v>1346507.86</v>
      </c>
      <c r="G20" s="31">
        <f t="shared" si="4"/>
        <v>1427669.8699999999</v>
      </c>
      <c r="H20" s="31">
        <f t="shared" si="4"/>
        <v>1242364.55</v>
      </c>
      <c r="I20" s="31">
        <f t="shared" si="4"/>
        <v>1735036.9</v>
      </c>
      <c r="J20" s="31">
        <f t="shared" si="4"/>
        <v>620565.0599999999</v>
      </c>
      <c r="K20" s="31">
        <f aca="true" t="shared" si="5" ref="K20:K29">SUM(B20:J20)</f>
        <v>13065279.66</v>
      </c>
      <c r="L20"/>
      <c r="M20"/>
      <c r="N20"/>
    </row>
    <row r="21" spans="1:14" ht="16.5" customHeight="1">
      <c r="A21" s="30" t="s">
        <v>28</v>
      </c>
      <c r="B21" s="53">
        <f>ROUND((B15+B16)*B7,2)</f>
        <v>1543955.84</v>
      </c>
      <c r="C21" s="53">
        <f>ROUND((C15+C16)*C7,2)</f>
        <v>1343490.4</v>
      </c>
      <c r="D21" s="53">
        <f aca="true" t="shared" si="6" ref="D21:J21">ROUND((D15+D16)*D7,2)</f>
        <v>1815538.72</v>
      </c>
      <c r="E21" s="53">
        <f t="shared" si="6"/>
        <v>877541.28</v>
      </c>
      <c r="F21" s="53">
        <f t="shared" si="6"/>
        <v>1262427.58</v>
      </c>
      <c r="G21" s="53">
        <f t="shared" si="6"/>
        <v>1189984.46</v>
      </c>
      <c r="H21" s="53">
        <f t="shared" si="6"/>
        <v>1072616.88</v>
      </c>
      <c r="I21" s="53">
        <f t="shared" si="6"/>
        <v>1511620.58</v>
      </c>
      <c r="J21" s="53">
        <f t="shared" si="6"/>
        <v>552635.96</v>
      </c>
      <c r="K21" s="25">
        <f t="shared" si="5"/>
        <v>11169811.7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142836.45</v>
      </c>
      <c r="C22" s="25">
        <f t="shared" si="7"/>
        <v>231022.37</v>
      </c>
      <c r="D22" s="25">
        <f t="shared" si="7"/>
        <v>138232.69</v>
      </c>
      <c r="E22" s="25">
        <f t="shared" si="7"/>
        <v>334844.85</v>
      </c>
      <c r="F22" s="25">
        <f t="shared" si="7"/>
        <v>34889.03</v>
      </c>
      <c r="G22" s="25">
        <f t="shared" si="7"/>
        <v>190680.58</v>
      </c>
      <c r="H22" s="25">
        <f t="shared" si="7"/>
        <v>120957.93</v>
      </c>
      <c r="I22" s="25">
        <f t="shared" si="7"/>
        <v>50966.88</v>
      </c>
      <c r="J22" s="25">
        <f t="shared" si="7"/>
        <v>44356.45</v>
      </c>
      <c r="K22" s="25">
        <f t="shared" si="5"/>
        <v>1288787.2299999997</v>
      </c>
      <c r="L22"/>
      <c r="M22"/>
      <c r="N22"/>
    </row>
    <row r="23" spans="1:14" ht="16.5" customHeight="1">
      <c r="A23" s="13" t="s">
        <v>26</v>
      </c>
      <c r="B23" s="25">
        <v>60800.95</v>
      </c>
      <c r="C23" s="25">
        <v>64990.21</v>
      </c>
      <c r="D23" s="25">
        <v>62200.05</v>
      </c>
      <c r="E23" s="25">
        <v>42132.24</v>
      </c>
      <c r="F23" s="25">
        <v>45371.19</v>
      </c>
      <c r="G23" s="25">
        <v>43013.13</v>
      </c>
      <c r="H23" s="25">
        <v>43159.12</v>
      </c>
      <c r="I23" s="25">
        <v>70388.25</v>
      </c>
      <c r="J23" s="25">
        <v>20781.21</v>
      </c>
      <c r="K23" s="25">
        <f t="shared" si="5"/>
        <v>452836.35000000003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1418.13</v>
      </c>
      <c r="C26" s="25">
        <v>1333.71</v>
      </c>
      <c r="D26" s="25">
        <v>1646.04</v>
      </c>
      <c r="E26" s="25">
        <v>1021.39</v>
      </c>
      <c r="F26" s="25">
        <v>1091.73</v>
      </c>
      <c r="G26" s="25">
        <v>1156.45</v>
      </c>
      <c r="H26" s="25">
        <v>1007.32</v>
      </c>
      <c r="I26" s="25">
        <v>1406.87</v>
      </c>
      <c r="J26" s="25">
        <v>503.66</v>
      </c>
      <c r="K26" s="25">
        <f t="shared" si="5"/>
        <v>10585.3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9057.84</v>
      </c>
      <c r="E29" s="25"/>
      <c r="F29" s="25"/>
      <c r="G29" s="25"/>
      <c r="H29" s="25"/>
      <c r="I29" s="25">
        <v>95643.39</v>
      </c>
      <c r="J29" s="25">
        <v>0</v>
      </c>
      <c r="K29" s="25">
        <f t="shared" si="5"/>
        <v>104701.23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-106995.09000000001</v>
      </c>
      <c r="C32" s="25">
        <f t="shared" si="8"/>
        <v>-86882.53</v>
      </c>
      <c r="D32" s="25">
        <f t="shared" si="8"/>
        <v>-157505.62999999998</v>
      </c>
      <c r="E32" s="25">
        <f t="shared" si="8"/>
        <v>-149393.07</v>
      </c>
      <c r="F32" s="25">
        <f t="shared" si="8"/>
        <v>-58597.560000000005</v>
      </c>
      <c r="G32" s="25">
        <f t="shared" si="8"/>
        <v>-160395.72999999998</v>
      </c>
      <c r="H32" s="25">
        <f t="shared" si="8"/>
        <v>-66727.84999999995</v>
      </c>
      <c r="I32" s="25">
        <f t="shared" si="8"/>
        <v>-109782.22</v>
      </c>
      <c r="J32" s="25">
        <f t="shared" si="8"/>
        <v>-22841.7</v>
      </c>
      <c r="K32" s="25">
        <f aca="true" t="shared" si="9" ref="K32:K40">SUM(B32:J32)</f>
        <v>-919121.3799999999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-97172.95000000001</v>
      </c>
      <c r="C33" s="25">
        <f t="shared" si="10"/>
        <v>-71485.75</v>
      </c>
      <c r="D33" s="25">
        <f t="shared" si="10"/>
        <v>-73335.4</v>
      </c>
      <c r="E33" s="25">
        <f t="shared" si="10"/>
        <v>-78395.73</v>
      </c>
      <c r="F33" s="25">
        <f t="shared" si="10"/>
        <v>-47792.8</v>
      </c>
      <c r="G33" s="25">
        <f t="shared" si="10"/>
        <v>-75404.61</v>
      </c>
      <c r="H33" s="25">
        <f t="shared" si="10"/>
        <v>-26728.4</v>
      </c>
      <c r="I33" s="25">
        <f t="shared" si="10"/>
        <v>-71711.46</v>
      </c>
      <c r="J33" s="25">
        <f t="shared" si="10"/>
        <v>-14700.759999999998</v>
      </c>
      <c r="K33" s="25">
        <f t="shared" si="9"/>
        <v>-556727.86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-64534.8</v>
      </c>
      <c r="C34" s="25">
        <f t="shared" si="11"/>
        <v>-64565.6</v>
      </c>
      <c r="D34" s="25">
        <f t="shared" si="11"/>
        <v>-62110.4</v>
      </c>
      <c r="E34" s="25">
        <f t="shared" si="11"/>
        <v>-42099.2</v>
      </c>
      <c r="F34" s="25">
        <f t="shared" si="11"/>
        <v>-47792.8</v>
      </c>
      <c r="G34" s="25">
        <f t="shared" si="11"/>
        <v>-26765.2</v>
      </c>
      <c r="H34" s="25">
        <f t="shared" si="11"/>
        <v>-22761.2</v>
      </c>
      <c r="I34" s="25">
        <f t="shared" si="11"/>
        <v>-65520.4</v>
      </c>
      <c r="J34" s="25">
        <f t="shared" si="11"/>
        <v>-12790.8</v>
      </c>
      <c r="K34" s="25">
        <f t="shared" si="9"/>
        <v>-408940.4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-32638.15</v>
      </c>
      <c r="C37" s="25">
        <v>-6920.15</v>
      </c>
      <c r="D37" s="25">
        <v>-11225</v>
      </c>
      <c r="E37" s="25">
        <v>-36296.53</v>
      </c>
      <c r="F37" s="21">
        <v>0</v>
      </c>
      <c r="G37" s="25">
        <v>-48639.41</v>
      </c>
      <c r="H37" s="25">
        <v>-3967.2</v>
      </c>
      <c r="I37" s="25">
        <v>-6191.06</v>
      </c>
      <c r="J37" s="25">
        <v>-1909.96</v>
      </c>
      <c r="K37" s="25">
        <f t="shared" si="9"/>
        <v>-147787.46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-9822.14</v>
      </c>
      <c r="C38" s="22">
        <f t="shared" si="12"/>
        <v>-15396.78</v>
      </c>
      <c r="D38" s="22">
        <f t="shared" si="12"/>
        <v>-84170.22999999998</v>
      </c>
      <c r="E38" s="22">
        <f t="shared" si="12"/>
        <v>-70997.34</v>
      </c>
      <c r="F38" s="22">
        <f t="shared" si="12"/>
        <v>-10804.76</v>
      </c>
      <c r="G38" s="22">
        <f t="shared" si="12"/>
        <v>-84991.12</v>
      </c>
      <c r="H38" s="22">
        <f t="shared" si="12"/>
        <v>-39999.44999999995</v>
      </c>
      <c r="I38" s="22">
        <f t="shared" si="12"/>
        <v>-38070.76</v>
      </c>
      <c r="J38" s="22">
        <f t="shared" si="12"/>
        <v>-8140.940000000002</v>
      </c>
      <c r="K38" s="25">
        <f t="shared" si="9"/>
        <v>-362393.51999999996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-9822.14</v>
      </c>
      <c r="C40" s="22">
        <v>-15396.78</v>
      </c>
      <c r="D40" s="22">
        <v>-59996.19</v>
      </c>
      <c r="E40" s="22">
        <v>-70997.34</v>
      </c>
      <c r="F40" s="22">
        <v>-10804.76</v>
      </c>
      <c r="G40" s="22">
        <v>-84991.12</v>
      </c>
      <c r="H40" s="22">
        <v>-39999.45</v>
      </c>
      <c r="I40" s="22">
        <v>-38070.76</v>
      </c>
      <c r="J40" s="22">
        <v>-1142.68</v>
      </c>
      <c r="K40" s="25">
        <f t="shared" si="9"/>
        <v>-331221.22000000003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1645141.3699999999</v>
      </c>
      <c r="C55" s="22">
        <f t="shared" si="15"/>
        <v>1558704.1199999999</v>
      </c>
      <c r="D55" s="22">
        <f t="shared" si="15"/>
        <v>1876063.36</v>
      </c>
      <c r="E55" s="22">
        <f t="shared" si="15"/>
        <v>1112450.2499999995</v>
      </c>
      <c r="F55" s="22">
        <f t="shared" si="15"/>
        <v>1287910.3</v>
      </c>
      <c r="G55" s="22">
        <f t="shared" si="15"/>
        <v>1267274.14</v>
      </c>
      <c r="H55" s="22">
        <f t="shared" si="15"/>
        <v>1175636.7000000002</v>
      </c>
      <c r="I55" s="22">
        <f t="shared" si="15"/>
        <v>1625254.68</v>
      </c>
      <c r="J55" s="22">
        <f t="shared" si="15"/>
        <v>597723.36</v>
      </c>
      <c r="K55" s="15">
        <f>SUM(B55:J55)</f>
        <v>12146158.279999997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1645141.37</v>
      </c>
      <c r="C61" s="5">
        <f t="shared" si="17"/>
        <v>1558704.12</v>
      </c>
      <c r="D61" s="5">
        <f t="shared" si="17"/>
        <v>1876063.36</v>
      </c>
      <c r="E61" s="5">
        <f t="shared" si="17"/>
        <v>1112450.25</v>
      </c>
      <c r="F61" s="5">
        <f t="shared" si="17"/>
        <v>1287910.3</v>
      </c>
      <c r="G61" s="5">
        <f t="shared" si="17"/>
        <v>1267274.14</v>
      </c>
      <c r="H61" s="5">
        <f t="shared" si="17"/>
        <v>1175636.7</v>
      </c>
      <c r="I61" s="5">
        <f>SUM(I62:I74)</f>
        <v>1625254.69</v>
      </c>
      <c r="J61" s="5">
        <f t="shared" si="17"/>
        <v>597723.36</v>
      </c>
      <c r="K61" s="5">
        <f>SUM(K62:K74)</f>
        <v>12146158.290000001</v>
      </c>
      <c r="L61" s="4"/>
    </row>
    <row r="62" spans="1:12" ht="16.5" customHeight="1">
      <c r="A62" s="3" t="s">
        <v>56</v>
      </c>
      <c r="B62" s="56">
        <v>1446079.26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1446079.26</v>
      </c>
      <c r="L62"/>
    </row>
    <row r="63" spans="1:12" ht="16.5" customHeight="1">
      <c r="A63" s="3" t="s">
        <v>57</v>
      </c>
      <c r="B63" s="56">
        <v>199062.11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199062.11</v>
      </c>
      <c r="L63"/>
    </row>
    <row r="64" spans="1:12" ht="16.5" customHeight="1">
      <c r="A64" s="3" t="s">
        <v>4</v>
      </c>
      <c r="B64" s="57">
        <v>0</v>
      </c>
      <c r="C64" s="56">
        <v>1558704.12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1558704.12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1876063.36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1876063.36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1112450.25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1112450.25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1287910.3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1287910.3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1267274.14</v>
      </c>
      <c r="H68" s="57">
        <v>0</v>
      </c>
      <c r="I68" s="57">
        <v>0</v>
      </c>
      <c r="J68" s="57">
        <v>0</v>
      </c>
      <c r="K68" s="5">
        <f t="shared" si="18"/>
        <v>1267274.14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1175636.7</v>
      </c>
      <c r="I69" s="57">
        <v>0</v>
      </c>
      <c r="J69" s="57">
        <v>0</v>
      </c>
      <c r="K69" s="5">
        <f t="shared" si="18"/>
        <v>1175636.7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611258.29</v>
      </c>
      <c r="J71" s="57">
        <v>0</v>
      </c>
      <c r="K71" s="5">
        <f t="shared" si="18"/>
        <v>611258.29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1013996.4</v>
      </c>
      <c r="J72" s="57">
        <v>0</v>
      </c>
      <c r="K72" s="5">
        <f t="shared" si="18"/>
        <v>1013996.4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597723.36</v>
      </c>
      <c r="K73" s="5">
        <f t="shared" si="18"/>
        <v>597723.36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2024-06-13T17:20:33Z</dcterms:modified>
  <cp:category/>
  <cp:version/>
  <cp:contentType/>
  <cp:contentStatus/>
</cp:coreProperties>
</file>