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<sst xmlns="http://schemas.openxmlformats.org/spreadsheetml/2006/main" count="84" uniqueCount="83">
  <si>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</si>
  <si>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</si>
  <si>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</si>
  <si>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</si>
  <si>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</si>
  <si>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</si>
  <si>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</si>
  <si>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</si>
  <si>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</si>
  <si>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</si>
  <si>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</si>
  <si>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</si>
  <si>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</si>
  <si>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</si>
  <si>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</si>
  <si>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</si>
  <si>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</si>
  <si>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</si>
  <si>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</si>
  <si>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</si>
  <si>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</si>
  <si>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</si>
  <si>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</si>
  <si>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</si>
  <si>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</si>
  <si>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</si>
  <si>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</si>
  <si>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</si>
  <si>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</si>
  <si>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</si>
  <si>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</si>
  <si>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</si>
  <si>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</si>
  <si>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</si>
  <si>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</si>
  <si>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</si>
  <si>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</si>
  <si>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</si>
  <si>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</si>
  <si>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</si>
  <si>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</si>
  <si>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</si>
  <si>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</si>
  <si>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</si>
  <si>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</si>
  <si>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</si>
  <si>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</si>
  <si>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</si>
  <si>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</si>
  <si>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</si>
  <si>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</si>
  <si>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</si>
  <si>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</si>
  <si>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</si>
  <si>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</si>
  <si>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</si>
  <si>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</si>
  <si>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</si>
  <si>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</si>
  <si>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</si>
  <si>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</si>
  <si>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</si>
  <si>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</si>
  <si>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</si>
  <si>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</si>
  <si>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</si>
  <si>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</si>
  <si>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</si>
  <si>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</si>
  <si>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</si>
  <si>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</si>
  <si>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</si>
  <si>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</si>
  <si>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</si>
  <si>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</si>
  <si>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</si>
  <si>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</si>
  <si>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</si>
  <si>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</si>
  <si>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</si>
  <si>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09/06/24 - VENCIMENTO 14/06/24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</si>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</sst>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/>
      <c r="F3" s="65" t="s">
        <v>82</v>
      </c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130060</v>
      </c>
      <c r="C7" s="41">
        <f aca="true" t="shared" si="0" ref="C7:J7">+C8+C11</f>
        <v>98973</v>
      </c>
      <c r="D7" s="41">
        <f t="shared" si="0"/>
        <v>149125</v>
      </c>
      <c r="E7" s="41">
        <f t="shared" si="0"/>
        <v>70205</v>
      </c>
      <c r="F7" s="41">
        <f t="shared" si="0"/>
        <v>115038</v>
      </c>
      <c r="G7" s="41">
        <f t="shared" si="0"/>
        <v>104417</v>
      </c>
      <c r="H7" s="41">
        <f t="shared" si="0"/>
        <v>118268</v>
      </c>
      <c r="I7" s="41">
        <f t="shared" si="0"/>
        <v>158579</v>
      </c>
      <c r="J7" s="41">
        <f t="shared" si="0"/>
        <v>36931</v>
      </c>
      <c r="K7" s="33">
        <f aca="true" t="shared" si="1" ref="K7:K13">SUM(B7:J7)</f>
        <v>981596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0</v>
      </c>
      <c r="C8" s="39">
        <f t="shared" si="2"/>
        <v>0</v>
      </c>
      <c r="D8" s="39">
        <f t="shared" si="2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3">
        <f t="shared" si="1"/>
        <v>0</v>
      </c>
      <c r="L8"/>
      <c r="M8"/>
      <c r="N8"/>
    </row>
    <row r="9" spans="1:14" ht="16.5" customHeight="1">
      <c r="A9" s="17" t="s">
        <v>32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3">
        <f t="shared" si="1"/>
        <v>0</v>
      </c>
      <c r="L9"/>
      <c r="M9"/>
      <c r="N9"/>
    </row>
    <row r="10" spans="1:14" ht="16.5" customHeight="1">
      <c r="A10" s="17" t="s">
        <v>31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3">
        <f t="shared" si="1"/>
        <v>0</v>
      </c>
      <c r="L10"/>
      <c r="M10"/>
      <c r="N10"/>
    </row>
    <row r="11" spans="1:14" ht="16.5" customHeight="1">
      <c r="A11" s="38" t="s">
        <v>67</v>
      </c>
      <c r="B11" s="37">
        <v>130060</v>
      </c>
      <c r="C11" s="37">
        <v>98973</v>
      </c>
      <c r="D11" s="37">
        <v>149125</v>
      </c>
      <c r="E11" s="37">
        <v>70205</v>
      </c>
      <c r="F11" s="37">
        <v>115038</v>
      </c>
      <c r="G11" s="37">
        <v>104417</v>
      </c>
      <c r="H11" s="37">
        <v>118268</v>
      </c>
      <c r="I11" s="37">
        <v>158579</v>
      </c>
      <c r="J11" s="37">
        <v>36931</v>
      </c>
      <c r="K11" s="33">
        <f t="shared" si="1"/>
        <v>981596</v>
      </c>
      <c r="L11" s="54"/>
      <c r="M11" s="54"/>
      <c r="N11" s="54"/>
    </row>
    <row r="12" spans="1:14" ht="16.5" customHeight="1">
      <c r="A12" s="17" t="s">
        <v>79</v>
      </c>
      <c r="B12" s="37">
        <v>8230</v>
      </c>
      <c r="C12" s="37">
        <v>5912</v>
      </c>
      <c r="D12" s="37">
        <v>9544</v>
      </c>
      <c r="E12" s="37">
        <v>5731</v>
      </c>
      <c r="F12" s="37">
        <v>6653</v>
      </c>
      <c r="G12" s="37">
        <v>5390</v>
      </c>
      <c r="H12" s="37">
        <v>5654</v>
      </c>
      <c r="I12" s="37">
        <v>7065</v>
      </c>
      <c r="J12" s="37">
        <v>1339</v>
      </c>
      <c r="K12" s="33">
        <f t="shared" si="1"/>
        <v>55518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121830</v>
      </c>
      <c r="C13" s="37">
        <f>+C11-C12</f>
        <v>93061</v>
      </c>
      <c r="D13" s="37">
        <f>+D11-D12</f>
        <v>139581</v>
      </c>
      <c r="E13" s="37">
        <f aca="true" t="shared" si="3" ref="E13:J13">+E11-E12</f>
        <v>64474</v>
      </c>
      <c r="F13" s="37">
        <f t="shared" si="3"/>
        <v>108385</v>
      </c>
      <c r="G13" s="37">
        <f t="shared" si="3"/>
        <v>99027</v>
      </c>
      <c r="H13" s="37">
        <f t="shared" si="3"/>
        <v>112614</v>
      </c>
      <c r="I13" s="37">
        <f t="shared" si="3"/>
        <v>151514</v>
      </c>
      <c r="J13" s="37">
        <f t="shared" si="3"/>
        <v>35592</v>
      </c>
      <c r="K13" s="33">
        <f t="shared" si="1"/>
        <v>926078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1.069097170703387</v>
      </c>
      <c r="C18" s="34">
        <v>1.1718625171807</v>
      </c>
      <c r="D18" s="34">
        <v>1.078455614915463</v>
      </c>
      <c r="E18" s="34">
        <v>1.316208566985897</v>
      </c>
      <c r="F18" s="34">
        <v>0.993914348145376</v>
      </c>
      <c r="G18" s="34">
        <v>1.162833795183355</v>
      </c>
      <c r="H18" s="34">
        <v>1.142594106026448</v>
      </c>
      <c r="I18" s="34">
        <v>1.028347063045002</v>
      </c>
      <c r="J18" s="34">
        <v>1.095517041488169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656325.7000000002</v>
      </c>
      <c r="C20" s="31">
        <f aca="true" t="shared" si="4" ref="C20:J20">SUM(C21:C30)</f>
        <v>608819.12</v>
      </c>
      <c r="D20" s="31">
        <f t="shared" si="4"/>
        <v>933220.8200000001</v>
      </c>
      <c r="E20" s="31">
        <f t="shared" si="4"/>
        <v>467746.72000000003</v>
      </c>
      <c r="F20" s="31">
        <f t="shared" si="4"/>
        <v>605633.1100000001</v>
      </c>
      <c r="G20" s="31">
        <f t="shared" si="4"/>
        <v>644990.98</v>
      </c>
      <c r="H20" s="31">
        <f t="shared" si="4"/>
        <v>580676.5</v>
      </c>
      <c r="I20" s="31">
        <f t="shared" si="4"/>
        <v>805146.48</v>
      </c>
      <c r="J20" s="31">
        <f t="shared" si="4"/>
        <v>200476.30000000002</v>
      </c>
      <c r="K20" s="31">
        <f aca="true" t="shared" si="5" ref="K20:K29">SUM(B20:J20)</f>
        <v>5503035.730000001</v>
      </c>
      <c r="L20"/>
      <c r="M20"/>
      <c r="N20"/>
    </row>
    <row r="21" spans="1:14" ht="16.5" customHeight="1">
      <c r="A21" s="30" t="s">
        <v>28</v>
      </c>
      <c r="B21" s="53">
        <f>ROUND((B15+B16)*B7,2)</f>
        <v>587207.89</v>
      </c>
      <c r="C21" s="53">
        <f>ROUND((C15+C16)*C7,2)</f>
        <v>490906.08</v>
      </c>
      <c r="D21" s="53">
        <f aca="true" t="shared" si="6" ref="D21:J21">ROUND((D15+D16)*D7,2)</f>
        <v>819963.81</v>
      </c>
      <c r="E21" s="53">
        <f t="shared" si="6"/>
        <v>335622.02</v>
      </c>
      <c r="F21" s="53">
        <f t="shared" si="6"/>
        <v>581988.75</v>
      </c>
      <c r="G21" s="53">
        <f t="shared" si="6"/>
        <v>533602.2</v>
      </c>
      <c r="H21" s="53">
        <f t="shared" si="6"/>
        <v>481232.49</v>
      </c>
      <c r="I21" s="53">
        <f t="shared" si="6"/>
        <v>651791.41</v>
      </c>
      <c r="J21" s="53">
        <f t="shared" si="6"/>
        <v>171758.69</v>
      </c>
      <c r="K21" s="25">
        <f t="shared" si="5"/>
        <v>4654073.340000001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40574.4</v>
      </c>
      <c r="C22" s="25">
        <f t="shared" si="7"/>
        <v>84368.35</v>
      </c>
      <c r="D22" s="25">
        <f t="shared" si="7"/>
        <v>64330.76</v>
      </c>
      <c r="E22" s="25">
        <f t="shared" si="7"/>
        <v>106126.56</v>
      </c>
      <c r="F22" s="25">
        <f t="shared" si="7"/>
        <v>-3541.78</v>
      </c>
      <c r="G22" s="25">
        <f t="shared" si="7"/>
        <v>86888.47</v>
      </c>
      <c r="H22" s="25">
        <f t="shared" si="7"/>
        <v>68620.92</v>
      </c>
      <c r="I22" s="25">
        <f t="shared" si="7"/>
        <v>18476.37</v>
      </c>
      <c r="J22" s="25">
        <f t="shared" si="7"/>
        <v>16405.88</v>
      </c>
      <c r="K22" s="25">
        <f t="shared" si="5"/>
        <v>482249.93</v>
      </c>
      <c r="L22"/>
      <c r="M22"/>
      <c r="N22"/>
    </row>
    <row r="23" spans="1:14" ht="16.5" customHeight="1">
      <c r="A23" s="13" t="s">
        <v>26</v>
      </c>
      <c r="B23" s="25">
        <v>24169.02</v>
      </c>
      <c r="C23" s="25">
        <v>27635.47</v>
      </c>
      <c r="D23" s="25">
        <v>31133.61</v>
      </c>
      <c r="E23" s="25">
        <v>18802.62</v>
      </c>
      <c r="F23" s="25">
        <v>23304.18</v>
      </c>
      <c r="G23" s="25">
        <v>20435.45</v>
      </c>
      <c r="H23" s="25">
        <v>25093.99</v>
      </c>
      <c r="I23" s="25">
        <v>32656.08</v>
      </c>
      <c r="J23" s="25">
        <v>9641.28</v>
      </c>
      <c r="K23" s="25">
        <f t="shared" si="5"/>
        <v>212871.69999999998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1249.3</v>
      </c>
      <c r="C26" s="25">
        <v>1159.26</v>
      </c>
      <c r="D26" s="25">
        <v>1778.29</v>
      </c>
      <c r="E26" s="25">
        <v>891.96</v>
      </c>
      <c r="F26" s="25">
        <v>1153.63</v>
      </c>
      <c r="G26" s="25">
        <v>1229.61</v>
      </c>
      <c r="H26" s="25">
        <v>1105.8</v>
      </c>
      <c r="I26" s="25">
        <v>1533.49</v>
      </c>
      <c r="J26" s="25">
        <v>382.67</v>
      </c>
      <c r="K26" s="25">
        <f t="shared" si="5"/>
        <v>10484.01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95678.2</v>
      </c>
      <c r="J29" s="25">
        <v>0</v>
      </c>
      <c r="K29" s="25">
        <f t="shared" si="5"/>
        <v>104798.9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0</v>
      </c>
      <c r="C32" s="25">
        <f t="shared" si="8"/>
        <v>0</v>
      </c>
      <c r="D32" s="25">
        <f t="shared" si="8"/>
        <v>-510174.04</v>
      </c>
      <c r="E32" s="25">
        <f t="shared" si="8"/>
        <v>0</v>
      </c>
      <c r="F32" s="25">
        <f t="shared" si="8"/>
        <v>0</v>
      </c>
      <c r="G32" s="25">
        <f t="shared" si="8"/>
        <v>0</v>
      </c>
      <c r="H32" s="25">
        <f t="shared" si="8"/>
        <v>-378000</v>
      </c>
      <c r="I32" s="25">
        <f t="shared" si="8"/>
        <v>0</v>
      </c>
      <c r="J32" s="25">
        <f t="shared" si="8"/>
        <v>-114998.26</v>
      </c>
      <c r="K32" s="25">
        <f aca="true" t="shared" si="9" ref="K32:K40">SUM(B32:J32)</f>
        <v>-1003172.3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0</v>
      </c>
      <c r="C33" s="25">
        <f t="shared" si="10"/>
        <v>0</v>
      </c>
      <c r="D33" s="25">
        <f t="shared" si="10"/>
        <v>0</v>
      </c>
      <c r="E33" s="25">
        <f t="shared" si="10"/>
        <v>0</v>
      </c>
      <c r="F33" s="25">
        <f t="shared" si="10"/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9"/>
        <v>0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0</v>
      </c>
      <c r="C34" s="25">
        <f t="shared" si="11"/>
        <v>0</v>
      </c>
      <c r="D34" s="25">
        <f t="shared" si="11"/>
        <v>0</v>
      </c>
      <c r="E34" s="25">
        <f t="shared" si="11"/>
        <v>0</v>
      </c>
      <c r="F34" s="25">
        <f t="shared" si="11"/>
        <v>0</v>
      </c>
      <c r="G34" s="25">
        <f t="shared" si="11"/>
        <v>0</v>
      </c>
      <c r="H34" s="25">
        <f t="shared" si="11"/>
        <v>0</v>
      </c>
      <c r="I34" s="25">
        <f t="shared" si="11"/>
        <v>0</v>
      </c>
      <c r="J34" s="25">
        <f t="shared" si="11"/>
        <v>0</v>
      </c>
      <c r="K34" s="25">
        <f t="shared" si="9"/>
        <v>0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-510174.04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-378000</v>
      </c>
      <c r="I38" s="22">
        <f t="shared" si="12"/>
        <v>0</v>
      </c>
      <c r="J38" s="22">
        <f t="shared" si="12"/>
        <v>-114998.26</v>
      </c>
      <c r="K38" s="25">
        <f t="shared" si="9"/>
        <v>-1003172.3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-486000</v>
      </c>
      <c r="E47" s="12">
        <v>0</v>
      </c>
      <c r="F47" s="12">
        <v>0</v>
      </c>
      <c r="G47" s="12">
        <v>0</v>
      </c>
      <c r="H47" s="12">
        <v>-378000</v>
      </c>
      <c r="I47" s="12">
        <v>0</v>
      </c>
      <c r="J47" s="12">
        <v>-108000</v>
      </c>
      <c r="K47" s="25">
        <f t="shared" si="13"/>
        <v>-972000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656325.7000000002</v>
      </c>
      <c r="C55" s="22">
        <f t="shared" si="15"/>
        <v>608819.12</v>
      </c>
      <c r="D55" s="22">
        <f t="shared" si="15"/>
        <v>423046.7800000001</v>
      </c>
      <c r="E55" s="22">
        <f t="shared" si="15"/>
        <v>467746.72000000003</v>
      </c>
      <c r="F55" s="22">
        <f t="shared" si="15"/>
        <v>605633.1100000001</v>
      </c>
      <c r="G55" s="22">
        <f t="shared" si="15"/>
        <v>644990.98</v>
      </c>
      <c r="H55" s="22">
        <f t="shared" si="15"/>
        <v>202676.5</v>
      </c>
      <c r="I55" s="22">
        <f t="shared" si="15"/>
        <v>805146.48</v>
      </c>
      <c r="J55" s="22">
        <f t="shared" si="15"/>
        <v>85478.04000000002</v>
      </c>
      <c r="K55" s="15">
        <f>SUM(B55:J55)</f>
        <v>4499863.430000001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656325.7</v>
      </c>
      <c r="C61" s="5">
        <f t="shared" si="17"/>
        <v>608819.12</v>
      </c>
      <c r="D61" s="5">
        <f t="shared" si="17"/>
        <v>423046.78</v>
      </c>
      <c r="E61" s="5">
        <f t="shared" si="17"/>
        <v>467746.72</v>
      </c>
      <c r="F61" s="5">
        <f t="shared" si="17"/>
        <v>605633.11</v>
      </c>
      <c r="G61" s="5">
        <f t="shared" si="17"/>
        <v>644990.98</v>
      </c>
      <c r="H61" s="5">
        <f t="shared" si="17"/>
        <v>202676.5</v>
      </c>
      <c r="I61" s="5">
        <f>SUM(I62:I74)</f>
        <v>805146.49</v>
      </c>
      <c r="J61" s="5">
        <f t="shared" si="17"/>
        <v>85478.04</v>
      </c>
      <c r="K61" s="5">
        <f>SUM(K62:K74)</f>
        <v>4499863.4399999995</v>
      </c>
      <c r="L61" s="4"/>
    </row>
    <row r="62" spans="1:12" ht="16.5" customHeight="1">
      <c r="A62" s="3" t="s">
        <v>56</v>
      </c>
      <c r="B62" s="56">
        <v>575138.21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575138.21</v>
      </c>
      <c r="L62"/>
    </row>
    <row r="63" spans="1:12" ht="16.5" customHeight="1">
      <c r="A63" s="3" t="s">
        <v>57</v>
      </c>
      <c r="B63" s="56">
        <v>81187.49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81187.49</v>
      </c>
      <c r="L63"/>
    </row>
    <row r="64" spans="1:12" ht="16.5" customHeight="1">
      <c r="A64" s="3" t="s">
        <v>4</v>
      </c>
      <c r="B64" s="57">
        <v>0</v>
      </c>
      <c r="C64" s="56">
        <v>608819.12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608819.12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423046.78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423046.78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467746.72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467746.72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605633.11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605633.11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644990.98</v>
      </c>
      <c r="H68" s="57">
        <v>0</v>
      </c>
      <c r="I68" s="57">
        <v>0</v>
      </c>
      <c r="J68" s="57">
        <v>0</v>
      </c>
      <c r="K68" s="5">
        <f t="shared" si="18"/>
        <v>644990.98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202676.5</v>
      </c>
      <c r="I69" s="57">
        <v>0</v>
      </c>
      <c r="J69" s="57">
        <v>0</v>
      </c>
      <c r="K69" s="5">
        <f t="shared" si="18"/>
        <v>202676.5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332847.56</v>
      </c>
      <c r="J71" s="57">
        <v>0</v>
      </c>
      <c r="K71" s="5">
        <f t="shared" si="18"/>
        <v>332847.56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472298.93</v>
      </c>
      <c r="J72" s="57">
        <v>0</v>
      </c>
      <c r="K72" s="5">
        <f t="shared" si="18"/>
        <v>472298.93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85478.04</v>
      </c>
      <c r="K73" s="5">
        <f t="shared" si="18"/>
        <v>85478.04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2024-06-13T17:35:17Z</dcterms:modified>
  <cp:category/>
  <cp:version/>
  <cp:contentType/>
  <cp:contentStatus/>
</cp:coreProperties>
</file>