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<sst xmlns="http://schemas.openxmlformats.org/spreadsheetml/2006/main" count="83" uniqueCount="82">
  <si>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</si>
  <si>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</si>
  <si>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</si>
  <si>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</si>
  <si>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</si>
  <si>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</si>
  <si>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</si>
  <si>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</si>
  <si>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</si>
  <si>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</si>
  <si>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</si>
  <si>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</si>
  <si>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</si>
  <si>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</si>
  <si>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</si>
  <si>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</si>
  <si>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</si>
  <si>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</si>
  <si>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</si>
  <si>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</si>
  <si>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</si>
  <si>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</si>
  <si>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</si>
  <si>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</si>
  <si>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</si>
  <si>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</si>
  <si>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</si>
  <si>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</si>
  <si>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</si>
  <si>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</si>
  <si>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</si>
  <si>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</si>
  <si>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</si>
  <si>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</si>
  <si>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</si>
  <si>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</si>
  <si>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</si>
  <si>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</si>
  <si>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</si>
  <si>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</si>
  <si>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</si>
  <si>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</si>
  <si>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</si>
  <si>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</si>
  <si>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</si>
  <si>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</si>
  <si>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</si>
  <si>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</si>
  <si>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</si>
  <si>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</si>
  <si>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</si>
  <si>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</si>
  <si>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</si>
  <si>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</si>
  <si>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</si>
  <si>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</si>
  <si>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</si>
  <si>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</si>
  <si>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</si>
  <si>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</si>
  <si>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</si>
  <si>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</si>
  <si>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</si>
  <si>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</si>
  <si>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</si>
  <si>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</si>
  <si>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</si>
  <si>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</si>
  <si>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</si>
  <si>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</si>
  <si>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</si>
  <si>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</si>
  <si>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</si>
  <si>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</si>
  <si>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</si>
  <si>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</si>
  <si>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</si>
  <si>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</si>
  <si>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</si>
  <si>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</si>
  <si>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14/06/24 - VENCIMENTO 21/06/24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</si>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</sst>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338354</v>
      </c>
      <c r="C7" s="41">
        <f aca="true" t="shared" si="0" ref="C7:J7">+C8+C11</f>
        <v>275299</v>
      </c>
      <c r="D7" s="41">
        <f t="shared" si="0"/>
        <v>326201</v>
      </c>
      <c r="E7" s="41">
        <f t="shared" si="0"/>
        <v>187092</v>
      </c>
      <c r="F7" s="41">
        <f t="shared" si="0"/>
        <v>245721</v>
      </c>
      <c r="G7" s="41">
        <f t="shared" si="0"/>
        <v>235013</v>
      </c>
      <c r="H7" s="41">
        <f t="shared" si="0"/>
        <v>263467</v>
      </c>
      <c r="I7" s="41">
        <f t="shared" si="0"/>
        <v>368508</v>
      </c>
      <c r="J7" s="41">
        <f t="shared" si="0"/>
        <v>119423</v>
      </c>
      <c r="K7" s="33">
        <f aca="true" t="shared" si="1" ref="K7:K13">SUM(B7:J7)</f>
        <v>2359078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13939</v>
      </c>
      <c r="C8" s="39">
        <f t="shared" si="2"/>
        <v>14460</v>
      </c>
      <c r="D8" s="39">
        <f t="shared" si="2"/>
        <v>13582</v>
      </c>
      <c r="E8" s="39">
        <f t="shared" si="2"/>
        <v>9730</v>
      </c>
      <c r="F8" s="39">
        <f t="shared" si="2"/>
        <v>10477</v>
      </c>
      <c r="G8" s="39">
        <f t="shared" si="2"/>
        <v>5697</v>
      </c>
      <c r="H8" s="39">
        <f t="shared" si="2"/>
        <v>4820</v>
      </c>
      <c r="I8" s="39">
        <f t="shared" si="2"/>
        <v>14595</v>
      </c>
      <c r="J8" s="39">
        <f t="shared" si="2"/>
        <v>2983</v>
      </c>
      <c r="K8" s="33">
        <f t="shared" si="1"/>
        <v>90283</v>
      </c>
      <c r="L8"/>
      <c r="M8"/>
      <c r="N8"/>
    </row>
    <row r="9" spans="1:14" ht="16.5" customHeight="1">
      <c r="A9" s="17" t="s">
        <v>32</v>
      </c>
      <c r="B9" s="39">
        <v>13889</v>
      </c>
      <c r="C9" s="39">
        <v>14458</v>
      </c>
      <c r="D9" s="39">
        <v>13582</v>
      </c>
      <c r="E9" s="39">
        <v>9429</v>
      </c>
      <c r="F9" s="39">
        <v>10458</v>
      </c>
      <c r="G9" s="39">
        <v>5694</v>
      </c>
      <c r="H9" s="39">
        <v>4820</v>
      </c>
      <c r="I9" s="39">
        <v>14549</v>
      </c>
      <c r="J9" s="39">
        <v>2983</v>
      </c>
      <c r="K9" s="33">
        <f t="shared" si="1"/>
        <v>89862</v>
      </c>
      <c r="L9"/>
      <c r="M9"/>
      <c r="N9"/>
    </row>
    <row r="10" spans="1:14" ht="16.5" customHeight="1">
      <c r="A10" s="17" t="s">
        <v>31</v>
      </c>
      <c r="B10" s="39">
        <v>50</v>
      </c>
      <c r="C10" s="39">
        <v>2</v>
      </c>
      <c r="D10" s="39">
        <v>0</v>
      </c>
      <c r="E10" s="39">
        <v>301</v>
      </c>
      <c r="F10" s="39">
        <v>19</v>
      </c>
      <c r="G10" s="39">
        <v>3</v>
      </c>
      <c r="H10" s="39">
        <v>0</v>
      </c>
      <c r="I10" s="39">
        <v>46</v>
      </c>
      <c r="J10" s="39">
        <v>0</v>
      </c>
      <c r="K10" s="33">
        <f t="shared" si="1"/>
        <v>421</v>
      </c>
      <c r="L10"/>
      <c r="M10"/>
      <c r="N10"/>
    </row>
    <row r="11" spans="1:14" ht="16.5" customHeight="1">
      <c r="A11" s="38" t="s">
        <v>67</v>
      </c>
      <c r="B11" s="37">
        <v>324415</v>
      </c>
      <c r="C11" s="37">
        <v>260839</v>
      </c>
      <c r="D11" s="37">
        <v>312619</v>
      </c>
      <c r="E11" s="37">
        <v>177362</v>
      </c>
      <c r="F11" s="37">
        <v>235244</v>
      </c>
      <c r="G11" s="37">
        <v>229316</v>
      </c>
      <c r="H11" s="37">
        <v>258647</v>
      </c>
      <c r="I11" s="37">
        <v>353913</v>
      </c>
      <c r="J11" s="37">
        <v>116440</v>
      </c>
      <c r="K11" s="33">
        <f t="shared" si="1"/>
        <v>2268795</v>
      </c>
      <c r="L11" s="54"/>
      <c r="M11" s="54"/>
      <c r="N11" s="54"/>
    </row>
    <row r="12" spans="1:14" ht="16.5" customHeight="1">
      <c r="A12" s="17" t="s">
        <v>79</v>
      </c>
      <c r="B12" s="37">
        <v>23123</v>
      </c>
      <c r="C12" s="37">
        <v>20226</v>
      </c>
      <c r="D12" s="37">
        <v>25182</v>
      </c>
      <c r="E12" s="37">
        <v>17199</v>
      </c>
      <c r="F12" s="37">
        <v>15056</v>
      </c>
      <c r="G12" s="37">
        <v>13860</v>
      </c>
      <c r="H12" s="37">
        <v>13715</v>
      </c>
      <c r="I12" s="37">
        <v>20068</v>
      </c>
      <c r="J12" s="37">
        <v>5306</v>
      </c>
      <c r="K12" s="33">
        <f t="shared" si="1"/>
        <v>153735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301292</v>
      </c>
      <c r="C13" s="37">
        <f>+C11-C12</f>
        <v>240613</v>
      </c>
      <c r="D13" s="37">
        <f>+D11-D12</f>
        <v>287437</v>
      </c>
      <c r="E13" s="37">
        <f aca="true" t="shared" si="3" ref="E13:J13">+E11-E12</f>
        <v>160163</v>
      </c>
      <c r="F13" s="37">
        <f t="shared" si="3"/>
        <v>220188</v>
      </c>
      <c r="G13" s="37">
        <f t="shared" si="3"/>
        <v>215456</v>
      </c>
      <c r="H13" s="37">
        <f t="shared" si="3"/>
        <v>244932</v>
      </c>
      <c r="I13" s="37">
        <f t="shared" si="3"/>
        <v>333845</v>
      </c>
      <c r="J13" s="37">
        <f t="shared" si="3"/>
        <v>111134</v>
      </c>
      <c r="K13" s="33">
        <f t="shared" si="1"/>
        <v>2115060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1.105809177062094</v>
      </c>
      <c r="C18" s="34">
        <v>1.15817218961342</v>
      </c>
      <c r="D18" s="34">
        <v>1.097074160559686</v>
      </c>
      <c r="E18" s="34">
        <v>1.377653779350986</v>
      </c>
      <c r="F18" s="34">
        <v>1.045687952969686</v>
      </c>
      <c r="G18" s="34">
        <v>1.155553128626458</v>
      </c>
      <c r="H18" s="34">
        <v>1.129756055282675</v>
      </c>
      <c r="I18" s="34">
        <v>1.038003572627736</v>
      </c>
      <c r="J18" s="34">
        <v>1.078195609067288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1754330.85</v>
      </c>
      <c r="C20" s="31">
        <f aca="true" t="shared" si="4" ref="C20:J20">SUM(C21:C30)</f>
        <v>1652395.6199999999</v>
      </c>
      <c r="D20" s="31">
        <f t="shared" si="4"/>
        <v>2048140.8399999999</v>
      </c>
      <c r="E20" s="31">
        <f t="shared" si="4"/>
        <v>1282474.8099999998</v>
      </c>
      <c r="F20" s="31">
        <f t="shared" si="4"/>
        <v>1348835.51</v>
      </c>
      <c r="G20" s="31">
        <f t="shared" si="4"/>
        <v>1435201.44</v>
      </c>
      <c r="H20" s="31">
        <f t="shared" si="4"/>
        <v>1260425.51</v>
      </c>
      <c r="I20" s="31">
        <f t="shared" si="4"/>
        <v>1745111.1400000001</v>
      </c>
      <c r="J20" s="31">
        <f t="shared" si="4"/>
        <v>622202.2</v>
      </c>
      <c r="K20" s="31">
        <f aca="true" t="shared" si="5" ref="K20:K29">SUM(B20:J20)</f>
        <v>13149117.919999998</v>
      </c>
      <c r="L20"/>
      <c r="M20"/>
      <c r="N20"/>
    </row>
    <row r="21" spans="1:14" ht="16.5" customHeight="1">
      <c r="A21" s="30" t="s">
        <v>28</v>
      </c>
      <c r="B21" s="53">
        <f>ROUND((B15+B16)*B7,2)</f>
        <v>1527634.47</v>
      </c>
      <c r="C21" s="53">
        <f>ROUND((C15+C16)*C7,2)</f>
        <v>1365483.04</v>
      </c>
      <c r="D21" s="53">
        <f aca="true" t="shared" si="6" ref="D21:J21">ROUND((D15+D16)*D7,2)</f>
        <v>1793616.2</v>
      </c>
      <c r="E21" s="53">
        <f t="shared" si="6"/>
        <v>894412.02</v>
      </c>
      <c r="F21" s="53">
        <f t="shared" si="6"/>
        <v>1243127.11</v>
      </c>
      <c r="G21" s="53">
        <f t="shared" si="6"/>
        <v>1200986.93</v>
      </c>
      <c r="H21" s="53">
        <f t="shared" si="6"/>
        <v>1072047.22</v>
      </c>
      <c r="I21" s="53">
        <f t="shared" si="6"/>
        <v>1514641.58</v>
      </c>
      <c r="J21" s="53">
        <f t="shared" si="6"/>
        <v>555412.49</v>
      </c>
      <c r="K21" s="25">
        <f t="shared" si="5"/>
        <v>11167361.06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161637.75</v>
      </c>
      <c r="C22" s="25">
        <f t="shared" si="7"/>
        <v>215981.44</v>
      </c>
      <c r="D22" s="25">
        <f t="shared" si="7"/>
        <v>174113.79</v>
      </c>
      <c r="E22" s="25">
        <f t="shared" si="7"/>
        <v>337778.08</v>
      </c>
      <c r="F22" s="25">
        <f t="shared" si="7"/>
        <v>56795.93</v>
      </c>
      <c r="G22" s="25">
        <f t="shared" si="7"/>
        <v>186817.27</v>
      </c>
      <c r="H22" s="25">
        <f t="shared" si="7"/>
        <v>139104.62</v>
      </c>
      <c r="I22" s="25">
        <f t="shared" si="7"/>
        <v>57561.79</v>
      </c>
      <c r="J22" s="25">
        <f t="shared" si="7"/>
        <v>43430.82</v>
      </c>
      <c r="K22" s="25">
        <f t="shared" si="5"/>
        <v>1373221.49</v>
      </c>
      <c r="L22"/>
      <c r="M22"/>
      <c r="N22"/>
    </row>
    <row r="23" spans="1:14" ht="16.5" customHeight="1">
      <c r="A23" s="13" t="s">
        <v>26</v>
      </c>
      <c r="B23" s="25">
        <v>60518.23</v>
      </c>
      <c r="C23" s="25">
        <v>64847.47</v>
      </c>
      <c r="D23" s="25">
        <v>62744.83</v>
      </c>
      <c r="E23" s="25">
        <v>42945.69</v>
      </c>
      <c r="F23" s="25">
        <v>45095.22</v>
      </c>
      <c r="G23" s="25">
        <v>43402.73</v>
      </c>
      <c r="H23" s="25">
        <v>43634.61</v>
      </c>
      <c r="I23" s="25">
        <v>70881.4</v>
      </c>
      <c r="J23" s="25">
        <v>20570.26</v>
      </c>
      <c r="K23" s="25">
        <f t="shared" si="5"/>
        <v>454640.44000000006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1415.31</v>
      </c>
      <c r="C26" s="25">
        <v>1333.71</v>
      </c>
      <c r="D26" s="25">
        <v>1651.67</v>
      </c>
      <c r="E26" s="25">
        <v>1035.46</v>
      </c>
      <c r="F26" s="25">
        <v>1088.92</v>
      </c>
      <c r="G26" s="25">
        <v>1159.26</v>
      </c>
      <c r="H26" s="25">
        <v>1015.76</v>
      </c>
      <c r="I26" s="25">
        <v>1406.87</v>
      </c>
      <c r="J26" s="25">
        <v>500.85</v>
      </c>
      <c r="K26" s="25">
        <f t="shared" si="5"/>
        <v>10607.81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928.78</v>
      </c>
      <c r="C28" s="25">
        <v>778.47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1034.18</v>
      </c>
      <c r="J28" s="25">
        <v>336.53</v>
      </c>
      <c r="K28" s="25">
        <f t="shared" si="5"/>
        <v>6822.0599999999995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9120.7</v>
      </c>
      <c r="E29" s="25"/>
      <c r="F29" s="25"/>
      <c r="G29" s="25"/>
      <c r="H29" s="25"/>
      <c r="I29" s="25">
        <v>95608.57</v>
      </c>
      <c r="J29" s="25">
        <v>0</v>
      </c>
      <c r="K29" s="25">
        <f t="shared" si="5"/>
        <v>104729.27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-200496.06</v>
      </c>
      <c r="C32" s="25">
        <f t="shared" si="8"/>
        <v>-170217.41</v>
      </c>
      <c r="D32" s="25">
        <f t="shared" si="8"/>
        <v>-154699.33</v>
      </c>
      <c r="E32" s="25">
        <f t="shared" si="8"/>
        <v>-153660.63</v>
      </c>
      <c r="F32" s="25">
        <f t="shared" si="8"/>
        <v>-97413.89</v>
      </c>
      <c r="G32" s="25">
        <f t="shared" si="8"/>
        <v>-177819.52</v>
      </c>
      <c r="H32" s="25">
        <f t="shared" si="8"/>
        <v>-64911.249999999956</v>
      </c>
      <c r="I32" s="25">
        <f t="shared" si="8"/>
        <v>-108753.4</v>
      </c>
      <c r="J32" s="25">
        <f t="shared" si="8"/>
        <v>-30805.56000000002</v>
      </c>
      <c r="K32" s="25">
        <f aca="true" t="shared" si="9" ref="K32:K42">SUM(B32:J32)</f>
        <v>-1158777.05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-96184.2</v>
      </c>
      <c r="C33" s="25">
        <f t="shared" si="10"/>
        <v>-70624.75</v>
      </c>
      <c r="D33" s="25">
        <f t="shared" si="10"/>
        <v>-70529.6</v>
      </c>
      <c r="E33" s="25">
        <f t="shared" si="10"/>
        <v>-79362.04999999999</v>
      </c>
      <c r="F33" s="25">
        <f t="shared" si="10"/>
        <v>-46015.2</v>
      </c>
      <c r="G33" s="25">
        <f t="shared" si="10"/>
        <v>-73020.18</v>
      </c>
      <c r="H33" s="25">
        <f t="shared" si="10"/>
        <v>-24911.8</v>
      </c>
      <c r="I33" s="25">
        <f t="shared" si="10"/>
        <v>-69795.61</v>
      </c>
      <c r="J33" s="25">
        <f t="shared" si="10"/>
        <v>-14908.35</v>
      </c>
      <c r="K33" s="25">
        <f t="shared" si="9"/>
        <v>-545351.74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-61111.6</v>
      </c>
      <c r="C34" s="25">
        <f t="shared" si="11"/>
        <v>-63615.2</v>
      </c>
      <c r="D34" s="25">
        <f t="shared" si="11"/>
        <v>-59760.8</v>
      </c>
      <c r="E34" s="25">
        <f t="shared" si="11"/>
        <v>-41487.6</v>
      </c>
      <c r="F34" s="25">
        <f t="shared" si="11"/>
        <v>-46015.2</v>
      </c>
      <c r="G34" s="25">
        <f t="shared" si="11"/>
        <v>-25053.6</v>
      </c>
      <c r="H34" s="25">
        <f t="shared" si="11"/>
        <v>-21208</v>
      </c>
      <c r="I34" s="25">
        <f t="shared" si="11"/>
        <v>-64015.6</v>
      </c>
      <c r="J34" s="25">
        <f t="shared" si="11"/>
        <v>-13125.2</v>
      </c>
      <c r="K34" s="25">
        <f t="shared" si="9"/>
        <v>-395392.79999999993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-35072.6</v>
      </c>
      <c r="C37" s="25">
        <v>-7009.55</v>
      </c>
      <c r="D37" s="25">
        <v>-10768.8</v>
      </c>
      <c r="E37" s="25">
        <v>-37874.45</v>
      </c>
      <c r="F37" s="21">
        <v>0</v>
      </c>
      <c r="G37" s="25">
        <v>-47966.58</v>
      </c>
      <c r="H37" s="25">
        <v>-3703.8</v>
      </c>
      <c r="I37" s="25">
        <v>-5780.01</v>
      </c>
      <c r="J37" s="25">
        <v>-1783.15</v>
      </c>
      <c r="K37" s="25">
        <f t="shared" si="9"/>
        <v>-149958.93999999997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-104311.86</v>
      </c>
      <c r="C38" s="22">
        <f t="shared" si="12"/>
        <v>-99592.66</v>
      </c>
      <c r="D38" s="22">
        <f t="shared" si="12"/>
        <v>-84169.72999999998</v>
      </c>
      <c r="E38" s="22">
        <f t="shared" si="12"/>
        <v>-74298.58</v>
      </c>
      <c r="F38" s="22">
        <f t="shared" si="12"/>
        <v>-51398.69</v>
      </c>
      <c r="G38" s="22">
        <f t="shared" si="12"/>
        <v>-104799.34</v>
      </c>
      <c r="H38" s="22">
        <f t="shared" si="12"/>
        <v>-39999.44999999995</v>
      </c>
      <c r="I38" s="22">
        <f t="shared" si="12"/>
        <v>-38957.79</v>
      </c>
      <c r="J38" s="22">
        <f t="shared" si="12"/>
        <v>-15897.210000000021</v>
      </c>
      <c r="K38" s="25">
        <f t="shared" si="9"/>
        <v>-613425.31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-91111.86</v>
      </c>
      <c r="C40" s="22">
        <v>-92992.66</v>
      </c>
      <c r="D40" s="22">
        <v>-59995.69</v>
      </c>
      <c r="E40" s="22">
        <v>-70998.58</v>
      </c>
      <c r="F40" s="22">
        <v>-51398.69</v>
      </c>
      <c r="G40" s="22">
        <v>-84999.34</v>
      </c>
      <c r="H40" s="22">
        <v>-39999.45</v>
      </c>
      <c r="I40" s="22">
        <v>-35657.79</v>
      </c>
      <c r="J40" s="22">
        <v>-8898.95</v>
      </c>
      <c r="K40" s="25">
        <f t="shared" si="9"/>
        <v>-536053.01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22">
        <v>-13200</v>
      </c>
      <c r="C42" s="22">
        <v>-6600</v>
      </c>
      <c r="D42" s="12">
        <v>0</v>
      </c>
      <c r="E42" s="22">
        <v>-3300</v>
      </c>
      <c r="F42" s="12">
        <v>0</v>
      </c>
      <c r="G42" s="22">
        <v>-19800</v>
      </c>
      <c r="H42" s="12">
        <v>0</v>
      </c>
      <c r="I42" s="22">
        <v>-3300</v>
      </c>
      <c r="J42" s="12">
        <v>0</v>
      </c>
      <c r="K42" s="25">
        <f t="shared" si="9"/>
        <v>-46200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1553834.79</v>
      </c>
      <c r="C55" s="22">
        <f t="shared" si="15"/>
        <v>1482178.21</v>
      </c>
      <c r="D55" s="22">
        <f t="shared" si="15"/>
        <v>1893441.5099999998</v>
      </c>
      <c r="E55" s="22">
        <f t="shared" si="15"/>
        <v>1128814.1799999997</v>
      </c>
      <c r="F55" s="22">
        <f t="shared" si="15"/>
        <v>1251421.62</v>
      </c>
      <c r="G55" s="22">
        <f t="shared" si="15"/>
        <v>1257381.92</v>
      </c>
      <c r="H55" s="22">
        <f t="shared" si="15"/>
        <v>1195514.26</v>
      </c>
      <c r="I55" s="22">
        <f t="shared" si="15"/>
        <v>1636357.7400000002</v>
      </c>
      <c r="J55" s="22">
        <f t="shared" si="15"/>
        <v>591396.6399999999</v>
      </c>
      <c r="K55" s="15">
        <f>SUM(B55:J55)</f>
        <v>11990340.870000001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1553834.79</v>
      </c>
      <c r="C61" s="5">
        <f t="shared" si="17"/>
        <v>1482178.21</v>
      </c>
      <c r="D61" s="5">
        <f t="shared" si="17"/>
        <v>1893441.51</v>
      </c>
      <c r="E61" s="5">
        <f t="shared" si="17"/>
        <v>1128814.18</v>
      </c>
      <c r="F61" s="5">
        <f t="shared" si="17"/>
        <v>1251421.62</v>
      </c>
      <c r="G61" s="5">
        <f t="shared" si="17"/>
        <v>1257381.92</v>
      </c>
      <c r="H61" s="5">
        <f t="shared" si="17"/>
        <v>1195514.26</v>
      </c>
      <c r="I61" s="5">
        <f>SUM(I62:I74)</f>
        <v>1636357.74</v>
      </c>
      <c r="J61" s="5">
        <f t="shared" si="17"/>
        <v>591396.64</v>
      </c>
      <c r="K61" s="5">
        <f>SUM(K62:K74)</f>
        <v>11990340.870000001</v>
      </c>
      <c r="L61" s="4"/>
    </row>
    <row r="62" spans="1:12" ht="16.5" customHeight="1">
      <c r="A62" s="3" t="s">
        <v>56</v>
      </c>
      <c r="B62" s="56">
        <v>1361314.66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1361314.66</v>
      </c>
      <c r="L62"/>
    </row>
    <row r="63" spans="1:12" ht="16.5" customHeight="1">
      <c r="A63" s="3" t="s">
        <v>57</v>
      </c>
      <c r="B63" s="56">
        <v>192520.13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192520.13</v>
      </c>
      <c r="L63"/>
    </row>
    <row r="64" spans="1:12" ht="16.5" customHeight="1">
      <c r="A64" s="3" t="s">
        <v>4</v>
      </c>
      <c r="B64" s="57">
        <v>0</v>
      </c>
      <c r="C64" s="56">
        <v>1482178.21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1482178.21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1893441.51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1893441.51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1128814.18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1128814.18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1251421.62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1251421.62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1257381.92</v>
      </c>
      <c r="H68" s="57">
        <v>0</v>
      </c>
      <c r="I68" s="57">
        <v>0</v>
      </c>
      <c r="J68" s="57">
        <v>0</v>
      </c>
      <c r="K68" s="5">
        <f t="shared" si="18"/>
        <v>1257381.92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1195514.26</v>
      </c>
      <c r="I69" s="57">
        <v>0</v>
      </c>
      <c r="J69" s="57">
        <v>0</v>
      </c>
      <c r="K69" s="5">
        <f t="shared" si="18"/>
        <v>1195514.26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600052.38</v>
      </c>
      <c r="J71" s="57">
        <v>0</v>
      </c>
      <c r="K71" s="5">
        <f t="shared" si="18"/>
        <v>600052.38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1036305.36</v>
      </c>
      <c r="J72" s="57">
        <v>0</v>
      </c>
      <c r="K72" s="5">
        <f t="shared" si="18"/>
        <v>1036305.36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591396.64</v>
      </c>
      <c r="K73" s="5">
        <f t="shared" si="18"/>
        <v>591396.64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2024-06-20T18:46:59Z</dcterms:modified>
  <cp:category/>
  <cp:version/>
  <cp:contentType/>
  <cp:contentStatus/>
</cp:coreProperties>
</file>