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<sst xmlns="http://schemas.openxmlformats.org/spreadsheetml/2006/main" count="83" uniqueCount="82">
  <si>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</si>
  <si>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</si>
  <si>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</si>
  <si>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</si>
  <si>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</si>
  <si>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</si>
  <si>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</si>
  <si>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</si>
  <si>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</si>
  <si>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</si>
  <si>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</si>
  <si>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</si>
  <si>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</si>
  <si>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</si>
  <si>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</si>
  <si>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</si>
  <si>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</si>
  <si>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</si>
  <si>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</si>
  <si>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</si>
  <si>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</si>
  <si>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</si>
  <si>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</si>
  <si>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</si>
  <si>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</si>
  <si>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</si>
  <si>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</si>
  <si>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</si>
  <si>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</si>
  <si>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</si>
  <si>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</si>
  <si>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</si>
  <si>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</si>
  <si>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</si>
  <si>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</si>
  <si>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</si>
  <si>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</si>
  <si>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</si>
  <si>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</si>
  <si>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</si>
  <si>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</si>
  <si>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</si>
  <si>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</si>
  <si>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</si>
  <si>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</si>
  <si>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</si>
  <si>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</si>
  <si>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</si>
  <si>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</si>
  <si>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</si>
  <si>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</si>
  <si>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</si>
  <si>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</si>
  <si>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</si>
  <si>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</si>
  <si>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</si>
  <si>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</si>
  <si>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</si>
  <si>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</si>
  <si>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</si>
  <si>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</si>
  <si>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</si>
  <si>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</si>
  <si>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</si>
  <si>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</si>
  <si>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</si>
  <si>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</si>
  <si>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</si>
  <si>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</si>
  <si>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</si>
  <si>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</si>
  <si>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</si>
  <si>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</si>
  <si>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</si>
  <si>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</si>
  <si>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</si>
  <si>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</si>
  <si>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</si>
  <si>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</si>
  <si>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</si>
  <si>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19/06/24 - VENCIMENTO 26/06/24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</si>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</sst>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351970</v>
      </c>
      <c r="C7" s="41">
        <f aca="true" t="shared" si="0" ref="C7:J7">+C8+C11</f>
        <v>288426</v>
      </c>
      <c r="D7" s="41">
        <f t="shared" si="0"/>
        <v>337561</v>
      </c>
      <c r="E7" s="41">
        <f t="shared" si="0"/>
        <v>193198</v>
      </c>
      <c r="F7" s="41">
        <f t="shared" si="0"/>
        <v>257171</v>
      </c>
      <c r="G7" s="41">
        <f t="shared" si="0"/>
        <v>237568</v>
      </c>
      <c r="H7" s="41">
        <f t="shared" si="0"/>
        <v>265333</v>
      </c>
      <c r="I7" s="41">
        <f t="shared" si="0"/>
        <v>378548</v>
      </c>
      <c r="J7" s="41">
        <f t="shared" si="0"/>
        <v>127369</v>
      </c>
      <c r="K7" s="33">
        <f aca="true" t="shared" si="1" ref="K7:K13">SUM(B7:J7)</f>
        <v>2437144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13937</v>
      </c>
      <c r="C8" s="39">
        <f t="shared" si="2"/>
        <v>14760</v>
      </c>
      <c r="D8" s="39">
        <f t="shared" si="2"/>
        <v>12938</v>
      </c>
      <c r="E8" s="39">
        <f t="shared" si="2"/>
        <v>9655</v>
      </c>
      <c r="F8" s="39">
        <f t="shared" si="2"/>
        <v>10411</v>
      </c>
      <c r="G8" s="39">
        <f t="shared" si="2"/>
        <v>5241</v>
      </c>
      <c r="H8" s="39">
        <f t="shared" si="2"/>
        <v>4520</v>
      </c>
      <c r="I8" s="39">
        <f t="shared" si="2"/>
        <v>14651</v>
      </c>
      <c r="J8" s="39">
        <f t="shared" si="2"/>
        <v>3298</v>
      </c>
      <c r="K8" s="33">
        <f t="shared" si="1"/>
        <v>89411</v>
      </c>
      <c r="L8"/>
      <c r="M8"/>
      <c r="N8"/>
    </row>
    <row r="9" spans="1:14" ht="16.5" customHeight="1">
      <c r="A9" s="17" t="s">
        <v>32</v>
      </c>
      <c r="B9" s="39">
        <v>13889</v>
      </c>
      <c r="C9" s="39">
        <v>14757</v>
      </c>
      <c r="D9" s="39">
        <v>12937</v>
      </c>
      <c r="E9" s="39">
        <v>9391</v>
      </c>
      <c r="F9" s="39">
        <v>10392</v>
      </c>
      <c r="G9" s="39">
        <v>5237</v>
      </c>
      <c r="H9" s="39">
        <v>4520</v>
      </c>
      <c r="I9" s="39">
        <v>14608</v>
      </c>
      <c r="J9" s="39">
        <v>3298</v>
      </c>
      <c r="K9" s="33">
        <f t="shared" si="1"/>
        <v>89029</v>
      </c>
      <c r="L9"/>
      <c r="M9"/>
      <c r="N9"/>
    </row>
    <row r="10" spans="1:14" ht="16.5" customHeight="1">
      <c r="A10" s="17" t="s">
        <v>31</v>
      </c>
      <c r="B10" s="39">
        <v>48</v>
      </c>
      <c r="C10" s="39">
        <v>3</v>
      </c>
      <c r="D10" s="39">
        <v>1</v>
      </c>
      <c r="E10" s="39">
        <v>264</v>
      </c>
      <c r="F10" s="39">
        <v>19</v>
      </c>
      <c r="G10" s="39">
        <v>4</v>
      </c>
      <c r="H10" s="39">
        <v>0</v>
      </c>
      <c r="I10" s="39">
        <v>43</v>
      </c>
      <c r="J10" s="39">
        <v>0</v>
      </c>
      <c r="K10" s="33">
        <f t="shared" si="1"/>
        <v>382</v>
      </c>
      <c r="L10"/>
      <c r="M10"/>
      <c r="N10"/>
    </row>
    <row r="11" spans="1:14" ht="16.5" customHeight="1">
      <c r="A11" s="38" t="s">
        <v>67</v>
      </c>
      <c r="B11" s="37">
        <v>338033</v>
      </c>
      <c r="C11" s="37">
        <v>273666</v>
      </c>
      <c r="D11" s="37">
        <v>324623</v>
      </c>
      <c r="E11" s="37">
        <v>183543</v>
      </c>
      <c r="F11" s="37">
        <v>246760</v>
      </c>
      <c r="G11" s="37">
        <v>232327</v>
      </c>
      <c r="H11" s="37">
        <v>260813</v>
      </c>
      <c r="I11" s="37">
        <v>363897</v>
      </c>
      <c r="J11" s="37">
        <v>124071</v>
      </c>
      <c r="K11" s="33">
        <f t="shared" si="1"/>
        <v>2347733</v>
      </c>
      <c r="L11" s="54"/>
      <c r="M11" s="54"/>
      <c r="N11" s="54"/>
    </row>
    <row r="12" spans="1:14" ht="16.5" customHeight="1">
      <c r="A12" s="17" t="s">
        <v>79</v>
      </c>
      <c r="B12" s="37">
        <v>24067</v>
      </c>
      <c r="C12" s="37">
        <v>20870</v>
      </c>
      <c r="D12" s="37">
        <v>25880</v>
      </c>
      <c r="E12" s="37">
        <v>17536</v>
      </c>
      <c r="F12" s="37">
        <v>15724</v>
      </c>
      <c r="G12" s="37">
        <v>14159</v>
      </c>
      <c r="H12" s="37">
        <v>14104</v>
      </c>
      <c r="I12" s="37">
        <v>20246</v>
      </c>
      <c r="J12" s="37">
        <v>5706</v>
      </c>
      <c r="K12" s="33">
        <f t="shared" si="1"/>
        <v>158292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313966</v>
      </c>
      <c r="C13" s="37">
        <f>+C11-C12</f>
        <v>252796</v>
      </c>
      <c r="D13" s="37">
        <f>+D11-D12</f>
        <v>298743</v>
      </c>
      <c r="E13" s="37">
        <f aca="true" t="shared" si="3" ref="E13:J13">+E11-E12</f>
        <v>166007</v>
      </c>
      <c r="F13" s="37">
        <f t="shared" si="3"/>
        <v>231036</v>
      </c>
      <c r="G13" s="37">
        <f t="shared" si="3"/>
        <v>218168</v>
      </c>
      <c r="H13" s="37">
        <f t="shared" si="3"/>
        <v>246709</v>
      </c>
      <c r="I13" s="37">
        <f t="shared" si="3"/>
        <v>343651</v>
      </c>
      <c r="J13" s="37">
        <f t="shared" si="3"/>
        <v>118365</v>
      </c>
      <c r="K13" s="33">
        <f t="shared" si="1"/>
        <v>2189441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1.068146545825506</v>
      </c>
      <c r="C18" s="34">
        <v>1.113285907027204</v>
      </c>
      <c r="D18" s="34">
        <v>1.065992031855126</v>
      </c>
      <c r="E18" s="34">
        <v>1.338988368024556</v>
      </c>
      <c r="F18" s="34">
        <v>1.009035078209776</v>
      </c>
      <c r="G18" s="34">
        <v>1.145475754563315</v>
      </c>
      <c r="H18" s="34">
        <v>1.119606334830152</v>
      </c>
      <c r="I18" s="34">
        <v>1.013046293219083</v>
      </c>
      <c r="J18" s="34">
        <v>1.020539231506665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1762974.1500000004</v>
      </c>
      <c r="C20" s="31">
        <f aca="true" t="shared" si="4" ref="C20:J20">SUM(C21:C30)</f>
        <v>1662999.93</v>
      </c>
      <c r="D20" s="31">
        <f t="shared" si="4"/>
        <v>2059149.4899999998</v>
      </c>
      <c r="E20" s="31">
        <f t="shared" si="4"/>
        <v>1286046.1899999997</v>
      </c>
      <c r="F20" s="31">
        <f t="shared" si="4"/>
        <v>1361928.6500000004</v>
      </c>
      <c r="G20" s="31">
        <f t="shared" si="4"/>
        <v>1438120.0399999998</v>
      </c>
      <c r="H20" s="31">
        <f t="shared" si="4"/>
        <v>1258692.8499999999</v>
      </c>
      <c r="I20" s="31">
        <f t="shared" si="4"/>
        <v>1748517.81</v>
      </c>
      <c r="J20" s="31">
        <f t="shared" si="4"/>
        <v>628002.2400000001</v>
      </c>
      <c r="K20" s="31">
        <f aca="true" t="shared" si="5" ref="K20:K29">SUM(B20:J20)</f>
        <v>13206431.35</v>
      </c>
      <c r="L20"/>
      <c r="M20"/>
      <c r="N20"/>
    </row>
    <row r="21" spans="1:14" ht="16.5" customHeight="1">
      <c r="A21" s="30" t="s">
        <v>28</v>
      </c>
      <c r="B21" s="53">
        <f>ROUND((B15+B16)*B7,2)</f>
        <v>1589109.35</v>
      </c>
      <c r="C21" s="53">
        <f>ROUND((C15+C16)*C7,2)</f>
        <v>1430592.96</v>
      </c>
      <c r="D21" s="53">
        <f aca="true" t="shared" si="6" ref="D21:J21">ROUND((D15+D16)*D7,2)</f>
        <v>1856079.16</v>
      </c>
      <c r="E21" s="53">
        <f t="shared" si="6"/>
        <v>923602.36</v>
      </c>
      <c r="F21" s="53">
        <f t="shared" si="6"/>
        <v>1301053.81</v>
      </c>
      <c r="G21" s="53">
        <f t="shared" si="6"/>
        <v>1214043.75</v>
      </c>
      <c r="H21" s="53">
        <f t="shared" si="6"/>
        <v>1079639.98</v>
      </c>
      <c r="I21" s="53">
        <f t="shared" si="6"/>
        <v>1555907.99</v>
      </c>
      <c r="J21" s="53">
        <f t="shared" si="6"/>
        <v>592367.75</v>
      </c>
      <c r="K21" s="25">
        <f t="shared" si="5"/>
        <v>11542397.110000001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108292.31</v>
      </c>
      <c r="C22" s="25">
        <f t="shared" si="7"/>
        <v>162066.02</v>
      </c>
      <c r="D22" s="25">
        <f t="shared" si="7"/>
        <v>122486.44</v>
      </c>
      <c r="E22" s="25">
        <f t="shared" si="7"/>
        <v>313090.46</v>
      </c>
      <c r="F22" s="25">
        <f t="shared" si="7"/>
        <v>11755.12</v>
      </c>
      <c r="G22" s="25">
        <f t="shared" si="7"/>
        <v>176613.93</v>
      </c>
      <c r="H22" s="25">
        <f t="shared" si="7"/>
        <v>129131.78</v>
      </c>
      <c r="I22" s="25">
        <f t="shared" si="7"/>
        <v>20298.83</v>
      </c>
      <c r="J22" s="25">
        <f t="shared" si="7"/>
        <v>12166.78</v>
      </c>
      <c r="K22" s="25">
        <f t="shared" si="5"/>
        <v>1055901.67</v>
      </c>
      <c r="L22"/>
      <c r="M22"/>
      <c r="N22"/>
    </row>
    <row r="23" spans="1:14" ht="16.5" customHeight="1">
      <c r="A23" s="13" t="s">
        <v>26</v>
      </c>
      <c r="B23" s="25">
        <v>61032.09</v>
      </c>
      <c r="C23" s="25">
        <v>64254.46</v>
      </c>
      <c r="D23" s="25">
        <v>62915.06</v>
      </c>
      <c r="E23" s="25">
        <v>42017.17</v>
      </c>
      <c r="F23" s="25">
        <v>45296.84</v>
      </c>
      <c r="G23" s="25">
        <v>43473.48</v>
      </c>
      <c r="H23" s="25">
        <v>44287.66</v>
      </c>
      <c r="I23" s="25">
        <v>70426.7</v>
      </c>
      <c r="J23" s="25">
        <v>20676.27</v>
      </c>
      <c r="K23" s="25">
        <f t="shared" si="5"/>
        <v>454379.73000000004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1415.31</v>
      </c>
      <c r="C26" s="25">
        <v>1336.53</v>
      </c>
      <c r="D26" s="25">
        <v>1654.48</v>
      </c>
      <c r="E26" s="25">
        <v>1032.64</v>
      </c>
      <c r="F26" s="25">
        <v>1094.55</v>
      </c>
      <c r="G26" s="25">
        <v>1153.63</v>
      </c>
      <c r="H26" s="25">
        <v>1010.13</v>
      </c>
      <c r="I26" s="25">
        <v>1404.06</v>
      </c>
      <c r="J26" s="25">
        <v>503.66</v>
      </c>
      <c r="K26" s="25">
        <f t="shared" si="5"/>
        <v>10604.99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95469.3</v>
      </c>
      <c r="J29" s="25"/>
      <c r="K29" s="25">
        <f t="shared" si="5"/>
        <v>104590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-98138.79000000001</v>
      </c>
      <c r="C32" s="25">
        <f t="shared" si="8"/>
        <v>-72939.03</v>
      </c>
      <c r="D32" s="25">
        <f t="shared" si="8"/>
        <v>-97190.19000000005</v>
      </c>
      <c r="E32" s="25">
        <f t="shared" si="8"/>
        <v>-85332.4</v>
      </c>
      <c r="F32" s="25">
        <f t="shared" si="8"/>
        <v>-45724.8</v>
      </c>
      <c r="G32" s="25">
        <f t="shared" si="8"/>
        <v>-76199.88</v>
      </c>
      <c r="H32" s="25">
        <f t="shared" si="8"/>
        <v>-24681.7</v>
      </c>
      <c r="I32" s="25">
        <f t="shared" si="8"/>
        <v>-71756.06999999999</v>
      </c>
      <c r="J32" s="25">
        <f t="shared" si="8"/>
        <v>-23817.33000000001</v>
      </c>
      <c r="K32" s="25">
        <f aca="true" t="shared" si="9" ref="K32:K40">SUM(B32:J32)</f>
        <v>-595780.19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-98138.79000000001</v>
      </c>
      <c r="C33" s="25">
        <f t="shared" si="10"/>
        <v>-72939.03</v>
      </c>
      <c r="D33" s="25">
        <f t="shared" si="10"/>
        <v>-73016.15000000001</v>
      </c>
      <c r="E33" s="25">
        <f t="shared" si="10"/>
        <v>-85332.4</v>
      </c>
      <c r="F33" s="25">
        <f t="shared" si="10"/>
        <v>-45724.8</v>
      </c>
      <c r="G33" s="25">
        <f t="shared" si="10"/>
        <v>-76199.88</v>
      </c>
      <c r="H33" s="25">
        <f t="shared" si="10"/>
        <v>-24681.7</v>
      </c>
      <c r="I33" s="25">
        <f t="shared" si="10"/>
        <v>-71756.06999999999</v>
      </c>
      <c r="J33" s="25">
        <f t="shared" si="10"/>
        <v>-16819.07</v>
      </c>
      <c r="K33" s="25">
        <f t="shared" si="9"/>
        <v>-564607.8899999999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-61111.6</v>
      </c>
      <c r="C34" s="25">
        <f t="shared" si="11"/>
        <v>-64930.8</v>
      </c>
      <c r="D34" s="25">
        <f t="shared" si="11"/>
        <v>-56922.8</v>
      </c>
      <c r="E34" s="25">
        <f t="shared" si="11"/>
        <v>-41320.4</v>
      </c>
      <c r="F34" s="25">
        <f t="shared" si="11"/>
        <v>-45724.8</v>
      </c>
      <c r="G34" s="25">
        <f t="shared" si="11"/>
        <v>-23042.8</v>
      </c>
      <c r="H34" s="25">
        <f t="shared" si="11"/>
        <v>-19888</v>
      </c>
      <c r="I34" s="25">
        <f t="shared" si="11"/>
        <v>-64275.2</v>
      </c>
      <c r="J34" s="25">
        <f t="shared" si="11"/>
        <v>-14511.2</v>
      </c>
      <c r="K34" s="25">
        <f t="shared" si="9"/>
        <v>-391727.60000000003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-37027.19</v>
      </c>
      <c r="C37" s="25">
        <v>-8008.23</v>
      </c>
      <c r="D37" s="25">
        <v>-16093.35</v>
      </c>
      <c r="E37" s="25">
        <v>-44012</v>
      </c>
      <c r="F37" s="21">
        <v>0</v>
      </c>
      <c r="G37" s="25">
        <v>-53157.08</v>
      </c>
      <c r="H37" s="25">
        <v>-4793.7</v>
      </c>
      <c r="I37" s="25">
        <v>-7480.87</v>
      </c>
      <c r="J37" s="25">
        <v>-2307.87</v>
      </c>
      <c r="K37" s="25">
        <f t="shared" si="9"/>
        <v>-172880.28999999998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-24174.040000000037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0</v>
      </c>
      <c r="I38" s="22">
        <f t="shared" si="12"/>
        <v>0</v>
      </c>
      <c r="J38" s="22">
        <f t="shared" si="12"/>
        <v>-6998.260000000009</v>
      </c>
      <c r="K38" s="25">
        <f t="shared" si="9"/>
        <v>-31172.300000000047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1701000</v>
      </c>
      <c r="E46" s="12">
        <v>0</v>
      </c>
      <c r="F46" s="12">
        <v>0</v>
      </c>
      <c r="G46" s="12">
        <v>0</v>
      </c>
      <c r="H46" s="12">
        <v>1098000</v>
      </c>
      <c r="I46" s="12">
        <v>0</v>
      </c>
      <c r="J46" s="12">
        <v>517500</v>
      </c>
      <c r="K46" s="25">
        <f aca="true" t="shared" si="13" ref="K46:K53">SUM(B46:J46)</f>
        <v>3316500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-1701000</v>
      </c>
      <c r="E47" s="12">
        <v>0</v>
      </c>
      <c r="F47" s="12">
        <v>0</v>
      </c>
      <c r="G47" s="12">
        <v>0</v>
      </c>
      <c r="H47" s="12">
        <v>-1098000</v>
      </c>
      <c r="I47" s="12">
        <v>0</v>
      </c>
      <c r="J47" s="12">
        <v>-517500</v>
      </c>
      <c r="K47" s="25">
        <f t="shared" si="13"/>
        <v>-3316500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1664835.3600000003</v>
      </c>
      <c r="C55" s="22">
        <f t="shared" si="15"/>
        <v>1590060.9</v>
      </c>
      <c r="D55" s="22">
        <f t="shared" si="15"/>
        <v>1961959.2999999998</v>
      </c>
      <c r="E55" s="22">
        <f t="shared" si="15"/>
        <v>1200713.7899999998</v>
      </c>
      <c r="F55" s="22">
        <f t="shared" si="15"/>
        <v>1316203.8500000003</v>
      </c>
      <c r="G55" s="22">
        <f t="shared" si="15"/>
        <v>1361920.1599999997</v>
      </c>
      <c r="H55" s="22">
        <f t="shared" si="15"/>
        <v>1234011.15</v>
      </c>
      <c r="I55" s="22">
        <f t="shared" si="15"/>
        <v>1676761.74</v>
      </c>
      <c r="J55" s="22">
        <f t="shared" si="15"/>
        <v>604184.9100000001</v>
      </c>
      <c r="K55" s="15">
        <f>SUM(B55:J55)</f>
        <v>12610651.160000002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1664835.36</v>
      </c>
      <c r="C61" s="5">
        <f t="shared" si="17"/>
        <v>1590060.9</v>
      </c>
      <c r="D61" s="5">
        <f t="shared" si="17"/>
        <v>1961959.29</v>
      </c>
      <c r="E61" s="5">
        <f t="shared" si="17"/>
        <v>1200713.79</v>
      </c>
      <c r="F61" s="5">
        <f t="shared" si="17"/>
        <v>1316203.85</v>
      </c>
      <c r="G61" s="5">
        <f t="shared" si="17"/>
        <v>1361920.16</v>
      </c>
      <c r="H61" s="5">
        <f t="shared" si="17"/>
        <v>1234011.15</v>
      </c>
      <c r="I61" s="5">
        <f>SUM(I62:I74)</f>
        <v>1676761.74</v>
      </c>
      <c r="J61" s="5">
        <f t="shared" si="17"/>
        <v>604184.91</v>
      </c>
      <c r="K61" s="5">
        <f>SUM(K62:K74)</f>
        <v>12610651.149999999</v>
      </c>
      <c r="L61" s="4"/>
    </row>
    <row r="62" spans="1:12" ht="16.5" customHeight="1">
      <c r="A62" s="3" t="s">
        <v>56</v>
      </c>
      <c r="B62" s="56">
        <v>1458395.78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1458395.78</v>
      </c>
      <c r="L62"/>
    </row>
    <row r="63" spans="1:12" ht="16.5" customHeight="1">
      <c r="A63" s="3" t="s">
        <v>57</v>
      </c>
      <c r="B63" s="56">
        <v>206439.58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206439.58</v>
      </c>
      <c r="L63"/>
    </row>
    <row r="64" spans="1:12" ht="16.5" customHeight="1">
      <c r="A64" s="3" t="s">
        <v>4</v>
      </c>
      <c r="B64" s="57">
        <v>0</v>
      </c>
      <c r="C64" s="56">
        <v>1590060.9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1590060.9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1961959.29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1961959.29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1200713.79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1200713.79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1316203.85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1316203.85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1361920.16</v>
      </c>
      <c r="H68" s="57">
        <v>0</v>
      </c>
      <c r="I68" s="57">
        <v>0</v>
      </c>
      <c r="J68" s="57">
        <v>0</v>
      </c>
      <c r="K68" s="5">
        <f t="shared" si="18"/>
        <v>1361920.16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1234011.15</v>
      </c>
      <c r="I69" s="57">
        <v>0</v>
      </c>
      <c r="J69" s="57">
        <v>0</v>
      </c>
      <c r="K69" s="5">
        <f t="shared" si="18"/>
        <v>1234011.15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628282.62</v>
      </c>
      <c r="J71" s="57">
        <v>0</v>
      </c>
      <c r="K71" s="5">
        <f t="shared" si="18"/>
        <v>628282.62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1048479.12</v>
      </c>
      <c r="J72" s="57">
        <v>0</v>
      </c>
      <c r="K72" s="5">
        <f t="shared" si="18"/>
        <v>1048479.12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604184.91</v>
      </c>
      <c r="K73" s="5">
        <f t="shared" si="18"/>
        <v>604184.91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2024-06-25T15:04:13Z</dcterms:modified>
  <cp:category/>
  <cp:version/>
  <cp:contentType/>
  <cp:contentStatus/>
</cp:coreProperties>
</file>