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<sst xmlns="http://schemas.openxmlformats.org/spreadsheetml/2006/main" count="83" uniqueCount="82">
  <si>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</si>
  <si>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</si>
  <si>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</si>
  <si>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</si>
  <si>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</si>
  <si>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</si>
  <si>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</si>
  <si>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</si>
  <si>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</si>
  <si>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</si>
  <si>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</si>
  <si>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</si>
  <si>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</si>
  <si>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</si>
  <si>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</si>
  <si>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</si>
  <si>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</si>
  <si>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</si>
  <si>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</si>
  <si>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</si>
  <si>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</si>
  <si>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</si>
  <si>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</si>
  <si>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</si>
  <si>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</si>
  <si>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</si>
  <si>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</si>
  <si>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</si>
  <si>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</si>
  <si>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</si>
  <si>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</si>
  <si>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</si>
  <si>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</si>
  <si>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</si>
  <si>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</si>
  <si>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</si>
  <si>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</si>
  <si>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</si>
  <si>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</si>
  <si>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</si>
  <si>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</si>
  <si>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</si>
  <si>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</si>
  <si>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</si>
  <si>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</si>
  <si>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</si>
  <si>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</si>
  <si>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</si>
  <si>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</si>
  <si>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</si>
  <si>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</si>
  <si>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</si>
  <si>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</si>
  <si>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</si>
  <si>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</si>
  <si>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</si>
  <si>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</si>
  <si>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</si>
  <si>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</si>
  <si>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</si>
  <si>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</si>
  <si>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</si>
  <si>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</si>
  <si>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</si>
  <si>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</si>
  <si>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</si>
  <si>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</si>
  <si>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</si>
  <si>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</si>
  <si>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</si>
  <si>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</si>
  <si>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</si>
  <si>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</si>
  <si>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</si>
  <si>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</si>
  <si>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</si>
  <si>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</si>
  <si>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</si>
  <si>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</si>
  <si>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</si>
  <si>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24/06/24 - VENCIMENTO 01/07/24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</si>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</sst>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328161</v>
      </c>
      <c r="C7" s="41">
        <f aca="true" t="shared" si="0" ref="C7:J7">+C8+C11</f>
        <v>269745</v>
      </c>
      <c r="D7" s="41">
        <f t="shared" si="0"/>
        <v>318092</v>
      </c>
      <c r="E7" s="41">
        <f t="shared" si="0"/>
        <v>182417</v>
      </c>
      <c r="F7" s="41">
        <f t="shared" si="0"/>
        <v>238154</v>
      </c>
      <c r="G7" s="41">
        <f t="shared" si="0"/>
        <v>227435</v>
      </c>
      <c r="H7" s="41">
        <f t="shared" si="0"/>
        <v>253520</v>
      </c>
      <c r="I7" s="41">
        <f t="shared" si="0"/>
        <v>354082</v>
      </c>
      <c r="J7" s="41">
        <f t="shared" si="0"/>
        <v>118420</v>
      </c>
      <c r="K7" s="33">
        <f aca="true" t="shared" si="1" ref="K7:K13">SUM(B7:J7)</f>
        <v>2290026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14050</v>
      </c>
      <c r="C8" s="39">
        <f t="shared" si="2"/>
        <v>14476</v>
      </c>
      <c r="D8" s="39">
        <f t="shared" si="2"/>
        <v>13490</v>
      </c>
      <c r="E8" s="39">
        <f t="shared" si="2"/>
        <v>10004</v>
      </c>
      <c r="F8" s="39">
        <f t="shared" si="2"/>
        <v>10332</v>
      </c>
      <c r="G8" s="39">
        <f t="shared" si="2"/>
        <v>5649</v>
      </c>
      <c r="H8" s="39">
        <f t="shared" si="2"/>
        <v>4843</v>
      </c>
      <c r="I8" s="39">
        <f t="shared" si="2"/>
        <v>13915</v>
      </c>
      <c r="J8" s="39">
        <f t="shared" si="2"/>
        <v>3054</v>
      </c>
      <c r="K8" s="33">
        <f t="shared" si="1"/>
        <v>89813</v>
      </c>
      <c r="L8"/>
      <c r="M8"/>
      <c r="N8"/>
    </row>
    <row r="9" spans="1:14" ht="16.5" customHeight="1">
      <c r="A9" s="17" t="s">
        <v>32</v>
      </c>
      <c r="B9" s="39">
        <v>13983</v>
      </c>
      <c r="C9" s="39">
        <v>14472</v>
      </c>
      <c r="D9" s="39">
        <v>13490</v>
      </c>
      <c r="E9" s="39">
        <v>9692</v>
      </c>
      <c r="F9" s="39">
        <v>10313</v>
      </c>
      <c r="G9" s="39">
        <v>5647</v>
      </c>
      <c r="H9" s="39">
        <v>4843</v>
      </c>
      <c r="I9" s="39">
        <v>13855</v>
      </c>
      <c r="J9" s="39">
        <v>3054</v>
      </c>
      <c r="K9" s="33">
        <f t="shared" si="1"/>
        <v>89349</v>
      </c>
      <c r="L9"/>
      <c r="M9"/>
      <c r="N9"/>
    </row>
    <row r="10" spans="1:14" ht="16.5" customHeight="1">
      <c r="A10" s="17" t="s">
        <v>31</v>
      </c>
      <c r="B10" s="39">
        <v>67</v>
      </c>
      <c r="C10" s="39">
        <v>4</v>
      </c>
      <c r="D10" s="39">
        <v>0</v>
      </c>
      <c r="E10" s="39">
        <v>312</v>
      </c>
      <c r="F10" s="39">
        <v>19</v>
      </c>
      <c r="G10" s="39">
        <v>2</v>
      </c>
      <c r="H10" s="39">
        <v>0</v>
      </c>
      <c r="I10" s="39">
        <v>60</v>
      </c>
      <c r="J10" s="39">
        <v>0</v>
      </c>
      <c r="K10" s="33">
        <f t="shared" si="1"/>
        <v>464</v>
      </c>
      <c r="L10"/>
      <c r="M10"/>
      <c r="N10"/>
    </row>
    <row r="11" spans="1:14" ht="16.5" customHeight="1">
      <c r="A11" s="38" t="s">
        <v>67</v>
      </c>
      <c r="B11" s="37">
        <v>314111</v>
      </c>
      <c r="C11" s="37">
        <v>255269</v>
      </c>
      <c r="D11" s="37">
        <v>304602</v>
      </c>
      <c r="E11" s="37">
        <v>172413</v>
      </c>
      <c r="F11" s="37">
        <v>227822</v>
      </c>
      <c r="G11" s="37">
        <v>221786</v>
      </c>
      <c r="H11" s="37">
        <v>248677</v>
      </c>
      <c r="I11" s="37">
        <v>340167</v>
      </c>
      <c r="J11" s="37">
        <v>115366</v>
      </c>
      <c r="K11" s="33">
        <f t="shared" si="1"/>
        <v>2200213</v>
      </c>
      <c r="L11" s="54"/>
      <c r="M11" s="54"/>
      <c r="N11" s="54"/>
    </row>
    <row r="12" spans="1:14" ht="16.5" customHeight="1">
      <c r="A12" s="17" t="s">
        <v>79</v>
      </c>
      <c r="B12" s="37">
        <v>22143</v>
      </c>
      <c r="C12" s="37">
        <v>19860</v>
      </c>
      <c r="D12" s="37">
        <v>24972</v>
      </c>
      <c r="E12" s="37">
        <v>16759</v>
      </c>
      <c r="F12" s="37">
        <v>14478</v>
      </c>
      <c r="G12" s="37">
        <v>13287</v>
      </c>
      <c r="H12" s="37">
        <v>13320</v>
      </c>
      <c r="I12" s="37">
        <v>19284</v>
      </c>
      <c r="J12" s="37">
        <v>5507</v>
      </c>
      <c r="K12" s="33">
        <f t="shared" si="1"/>
        <v>149610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291968</v>
      </c>
      <c r="C13" s="37">
        <f>+C11-C12</f>
        <v>235409</v>
      </c>
      <c r="D13" s="37">
        <f>+D11-D12</f>
        <v>279630</v>
      </c>
      <c r="E13" s="37">
        <f aca="true" t="shared" si="3" ref="E13:J13">+E11-E12</f>
        <v>155654</v>
      </c>
      <c r="F13" s="37">
        <f t="shared" si="3"/>
        <v>213344</v>
      </c>
      <c r="G13" s="37">
        <f t="shared" si="3"/>
        <v>208499</v>
      </c>
      <c r="H13" s="37">
        <f t="shared" si="3"/>
        <v>235357</v>
      </c>
      <c r="I13" s="37">
        <f t="shared" si="3"/>
        <v>320883</v>
      </c>
      <c r="J13" s="37">
        <f t="shared" si="3"/>
        <v>109859</v>
      </c>
      <c r="K13" s="33">
        <f t="shared" si="1"/>
        <v>2050603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1.132502039899269</v>
      </c>
      <c r="C18" s="34">
        <v>1.181576293828652</v>
      </c>
      <c r="D18" s="34">
        <v>1.117280854141952</v>
      </c>
      <c r="E18" s="34">
        <v>1.399881761282866</v>
      </c>
      <c r="F18" s="34">
        <v>1.067908558348146</v>
      </c>
      <c r="G18" s="34">
        <v>1.186198784894685</v>
      </c>
      <c r="H18" s="34">
        <v>1.162164810850647</v>
      </c>
      <c r="I18" s="34">
        <v>1.068429402259835</v>
      </c>
      <c r="J18" s="34">
        <v>1.089489863046864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1743339.3800000001</v>
      </c>
      <c r="C20" s="31">
        <f aca="true" t="shared" si="4" ref="C20:J20">SUM(C21:C30)</f>
        <v>1651493.49</v>
      </c>
      <c r="D20" s="31">
        <f t="shared" si="4"/>
        <v>2035260.4400000002</v>
      </c>
      <c r="E20" s="31">
        <f t="shared" si="4"/>
        <v>1270123.7899999996</v>
      </c>
      <c r="F20" s="31">
        <f t="shared" si="4"/>
        <v>1334824.9500000002</v>
      </c>
      <c r="G20" s="31">
        <f t="shared" si="4"/>
        <v>1425563.36</v>
      </c>
      <c r="H20" s="31">
        <f t="shared" si="4"/>
        <v>1247616.6300000001</v>
      </c>
      <c r="I20" s="31">
        <f t="shared" si="4"/>
        <v>1727207.5900000003</v>
      </c>
      <c r="J20" s="31">
        <f t="shared" si="4"/>
        <v>623024.9199999999</v>
      </c>
      <c r="K20" s="31">
        <f aca="true" t="shared" si="5" ref="K20:K29">SUM(B20:J20)</f>
        <v>13058454.55</v>
      </c>
      <c r="L20"/>
      <c r="M20"/>
      <c r="N20"/>
    </row>
    <row r="21" spans="1:14" ht="16.5" customHeight="1">
      <c r="A21" s="30" t="s">
        <v>28</v>
      </c>
      <c r="B21" s="53">
        <f>ROUND((B15+B16)*B7,2)</f>
        <v>1481614.1</v>
      </c>
      <c r="C21" s="53">
        <f>ROUND((C15+C16)*C7,2)</f>
        <v>1337935.2</v>
      </c>
      <c r="D21" s="53">
        <f aca="true" t="shared" si="6" ref="D21:J21">ROUND((D15+D16)*D7,2)</f>
        <v>1749028.86</v>
      </c>
      <c r="E21" s="53">
        <f t="shared" si="6"/>
        <v>872062.71</v>
      </c>
      <c r="F21" s="53">
        <f t="shared" si="6"/>
        <v>1204844.9</v>
      </c>
      <c r="G21" s="53">
        <f t="shared" si="6"/>
        <v>1162261.08</v>
      </c>
      <c r="H21" s="53">
        <f t="shared" si="6"/>
        <v>1031572.88</v>
      </c>
      <c r="I21" s="53">
        <f t="shared" si="6"/>
        <v>1455347.84</v>
      </c>
      <c r="J21" s="53">
        <f t="shared" si="6"/>
        <v>550747.74</v>
      </c>
      <c r="K21" s="25">
        <f t="shared" si="5"/>
        <v>10845415.31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196316.89</v>
      </c>
      <c r="C22" s="25">
        <f t="shared" si="7"/>
        <v>242937.31</v>
      </c>
      <c r="D22" s="25">
        <f t="shared" si="7"/>
        <v>205127.6</v>
      </c>
      <c r="E22" s="25">
        <f t="shared" si="7"/>
        <v>348721.97</v>
      </c>
      <c r="F22" s="25">
        <f t="shared" si="7"/>
        <v>81819.28</v>
      </c>
      <c r="G22" s="25">
        <f t="shared" si="7"/>
        <v>216411.6</v>
      </c>
      <c r="H22" s="25">
        <f t="shared" si="7"/>
        <v>167284.82</v>
      </c>
      <c r="I22" s="25">
        <f t="shared" si="7"/>
        <v>99588.58</v>
      </c>
      <c r="J22" s="25">
        <f t="shared" si="7"/>
        <v>49286.34</v>
      </c>
      <c r="K22" s="25">
        <f t="shared" si="5"/>
        <v>1607494.3900000004</v>
      </c>
      <c r="L22"/>
      <c r="M22"/>
      <c r="N22"/>
    </row>
    <row r="23" spans="1:14" ht="16.5" customHeight="1">
      <c r="A23" s="13" t="s">
        <v>26</v>
      </c>
      <c r="B23" s="25">
        <v>60865.17</v>
      </c>
      <c r="C23" s="25">
        <v>64527.18</v>
      </c>
      <c r="D23" s="25">
        <v>63432.34</v>
      </c>
      <c r="E23" s="25">
        <v>42002.91</v>
      </c>
      <c r="F23" s="25">
        <v>44346.34</v>
      </c>
      <c r="G23" s="25">
        <v>42896.17</v>
      </c>
      <c r="H23" s="25">
        <v>43119.87</v>
      </c>
      <c r="I23" s="25">
        <v>70524.3</v>
      </c>
      <c r="J23" s="25">
        <v>20196.59</v>
      </c>
      <c r="K23" s="25">
        <f t="shared" si="5"/>
        <v>451910.87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1418.13</v>
      </c>
      <c r="C26" s="25">
        <v>1344.97</v>
      </c>
      <c r="D26" s="25">
        <v>1657.29</v>
      </c>
      <c r="E26" s="25">
        <v>1032.64</v>
      </c>
      <c r="F26" s="25">
        <v>1086.1</v>
      </c>
      <c r="G26" s="25">
        <v>1159.26</v>
      </c>
      <c r="H26" s="25">
        <v>1015.76</v>
      </c>
      <c r="I26" s="25">
        <v>1404.06</v>
      </c>
      <c r="J26" s="25">
        <v>506.47</v>
      </c>
      <c r="K26" s="25">
        <f t="shared" si="5"/>
        <v>10624.68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777.34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1036.03</v>
      </c>
      <c r="J28" s="25">
        <v>336.53</v>
      </c>
      <c r="K28" s="25">
        <f t="shared" si="5"/>
        <v>6822.779999999999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95330.03</v>
      </c>
      <c r="J29" s="25"/>
      <c r="K29" s="25">
        <f t="shared" si="5"/>
        <v>104450.73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-92163.6</v>
      </c>
      <c r="C32" s="25">
        <f t="shared" si="8"/>
        <v>-68932.90000000001</v>
      </c>
      <c r="D32" s="25">
        <f t="shared" si="8"/>
        <v>-93574.49000000003</v>
      </c>
      <c r="E32" s="25">
        <f t="shared" si="8"/>
        <v>-75218.70000000001</v>
      </c>
      <c r="F32" s="25">
        <f t="shared" si="8"/>
        <v>-45377.2</v>
      </c>
      <c r="G32" s="25">
        <f t="shared" si="8"/>
        <v>-69120.75</v>
      </c>
      <c r="H32" s="25">
        <f t="shared" si="8"/>
        <v>-24821.27</v>
      </c>
      <c r="I32" s="25">
        <f t="shared" si="8"/>
        <v>-66442.8</v>
      </c>
      <c r="J32" s="25">
        <f t="shared" si="8"/>
        <v>-22126.71000000001</v>
      </c>
      <c r="K32" s="25">
        <f aca="true" t="shared" si="9" ref="K32:K40">SUM(B32:J32)</f>
        <v>-557778.42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-92163.6</v>
      </c>
      <c r="C33" s="25">
        <f t="shared" si="10"/>
        <v>-68932.90000000001</v>
      </c>
      <c r="D33" s="25">
        <f t="shared" si="10"/>
        <v>-69400.45</v>
      </c>
      <c r="E33" s="25">
        <f t="shared" si="10"/>
        <v>-75218.70000000001</v>
      </c>
      <c r="F33" s="25">
        <f t="shared" si="10"/>
        <v>-45377.2</v>
      </c>
      <c r="G33" s="25">
        <f t="shared" si="10"/>
        <v>-69120.75</v>
      </c>
      <c r="H33" s="25">
        <f t="shared" si="10"/>
        <v>-24821.27</v>
      </c>
      <c r="I33" s="25">
        <f t="shared" si="10"/>
        <v>-66442.8</v>
      </c>
      <c r="J33" s="25">
        <f t="shared" si="10"/>
        <v>-15128.45</v>
      </c>
      <c r="K33" s="25">
        <f t="shared" si="9"/>
        <v>-526606.12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-61525.2</v>
      </c>
      <c r="C34" s="25">
        <f t="shared" si="11"/>
        <v>-63676.8</v>
      </c>
      <c r="D34" s="25">
        <f t="shared" si="11"/>
        <v>-59356</v>
      </c>
      <c r="E34" s="25">
        <f t="shared" si="11"/>
        <v>-42644.8</v>
      </c>
      <c r="F34" s="25">
        <f t="shared" si="11"/>
        <v>-45377.2</v>
      </c>
      <c r="G34" s="25">
        <f t="shared" si="11"/>
        <v>-24846.8</v>
      </c>
      <c r="H34" s="25">
        <f t="shared" si="11"/>
        <v>-21309.2</v>
      </c>
      <c r="I34" s="25">
        <f t="shared" si="11"/>
        <v>-60962</v>
      </c>
      <c r="J34" s="25">
        <f t="shared" si="11"/>
        <v>-13437.6</v>
      </c>
      <c r="K34" s="25">
        <f t="shared" si="9"/>
        <v>-393135.6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-30638.4</v>
      </c>
      <c r="C37" s="25">
        <v>-5256.1</v>
      </c>
      <c r="D37" s="25">
        <v>-10044.45</v>
      </c>
      <c r="E37" s="25">
        <v>-32573.9</v>
      </c>
      <c r="F37" s="21">
        <v>0</v>
      </c>
      <c r="G37" s="25">
        <v>-44273.95</v>
      </c>
      <c r="H37" s="25">
        <v>-3512.07</v>
      </c>
      <c r="I37" s="25">
        <v>-5480.8</v>
      </c>
      <c r="J37" s="25">
        <v>-1690.85</v>
      </c>
      <c r="K37" s="25">
        <f t="shared" si="9"/>
        <v>-133470.52000000002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1651175.78</v>
      </c>
      <c r="C55" s="22">
        <f t="shared" si="15"/>
        <v>1582560.59</v>
      </c>
      <c r="D55" s="22">
        <f t="shared" si="15"/>
        <v>1941685.9500000002</v>
      </c>
      <c r="E55" s="22">
        <f t="shared" si="15"/>
        <v>1194905.0899999996</v>
      </c>
      <c r="F55" s="22">
        <f t="shared" si="15"/>
        <v>1289447.7500000002</v>
      </c>
      <c r="G55" s="22">
        <f t="shared" si="15"/>
        <v>1356442.61</v>
      </c>
      <c r="H55" s="22">
        <f t="shared" si="15"/>
        <v>1222795.36</v>
      </c>
      <c r="I55" s="22">
        <f t="shared" si="15"/>
        <v>1660764.7900000003</v>
      </c>
      <c r="J55" s="22">
        <f t="shared" si="15"/>
        <v>600898.21</v>
      </c>
      <c r="K55" s="15">
        <f>SUM(B55:J55)</f>
        <v>12500676.129999999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1651175.78</v>
      </c>
      <c r="C61" s="5">
        <f t="shared" si="17"/>
        <v>1582560.59</v>
      </c>
      <c r="D61" s="5">
        <f t="shared" si="17"/>
        <v>1941685.95</v>
      </c>
      <c r="E61" s="5">
        <f t="shared" si="17"/>
        <v>1194905.09</v>
      </c>
      <c r="F61" s="5">
        <f t="shared" si="17"/>
        <v>1289447.75</v>
      </c>
      <c r="G61" s="5">
        <f t="shared" si="17"/>
        <v>1356442.61</v>
      </c>
      <c r="H61" s="5">
        <f t="shared" si="17"/>
        <v>1222795.36</v>
      </c>
      <c r="I61" s="5">
        <f>SUM(I62:I74)</f>
        <v>1660764.7999999998</v>
      </c>
      <c r="J61" s="5">
        <f t="shared" si="17"/>
        <v>600898.21</v>
      </c>
      <c r="K61" s="5">
        <f>SUM(K62:K74)</f>
        <v>12500676.139999997</v>
      </c>
      <c r="L61" s="4"/>
    </row>
    <row r="62" spans="1:12" ht="16.5" customHeight="1">
      <c r="A62" s="3" t="s">
        <v>56</v>
      </c>
      <c r="B62" s="56">
        <v>1449236.98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1449236.98</v>
      </c>
      <c r="L62"/>
    </row>
    <row r="63" spans="1:12" ht="16.5" customHeight="1">
      <c r="A63" s="3" t="s">
        <v>57</v>
      </c>
      <c r="B63" s="56">
        <v>201938.8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201938.8</v>
      </c>
      <c r="L63"/>
    </row>
    <row r="64" spans="1:12" ht="16.5" customHeight="1">
      <c r="A64" s="3" t="s">
        <v>4</v>
      </c>
      <c r="B64" s="57">
        <v>0</v>
      </c>
      <c r="C64" s="56">
        <v>1582560.59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1582560.59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1941685.95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1941685.95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1194905.09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1194905.09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1289447.75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1289447.75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1356442.61</v>
      </c>
      <c r="H68" s="57">
        <v>0</v>
      </c>
      <c r="I68" s="57">
        <v>0</v>
      </c>
      <c r="J68" s="57">
        <v>0</v>
      </c>
      <c r="K68" s="5">
        <f t="shared" si="18"/>
        <v>1356442.61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1222795.36</v>
      </c>
      <c r="I69" s="57">
        <v>0</v>
      </c>
      <c r="J69" s="57">
        <v>0</v>
      </c>
      <c r="K69" s="5">
        <f t="shared" si="18"/>
        <v>1222795.36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578942.61</v>
      </c>
      <c r="J71" s="57">
        <v>0</v>
      </c>
      <c r="K71" s="5">
        <f t="shared" si="18"/>
        <v>578942.61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1081822.19</v>
      </c>
      <c r="J72" s="57">
        <v>0</v>
      </c>
      <c r="K72" s="5">
        <f t="shared" si="18"/>
        <v>1081822.19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600898.21</v>
      </c>
      <c r="K73" s="5">
        <f t="shared" si="18"/>
        <v>600898.21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2024-06-28T17:26:16Z</dcterms:modified>
  <cp:category/>
  <cp:version/>
  <cp:contentType/>
  <cp:contentStatus/>
</cp:coreProperties>
</file>