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<sst xmlns="http://schemas.openxmlformats.org/spreadsheetml/2006/main" count="83" uniqueCount="82">
  <si>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</si>
  <si>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</si>
  <si>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</si>
  <si>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</si>
  <si>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</si>
  <si>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</si>
  <si>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</si>
  <si>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</si>
  <si>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</si>
  <si>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</si>
  <si>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</si>
  <si>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</si>
  <si>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</si>
  <si>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</si>
  <si>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</si>
  <si>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</si>
  <si>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</si>
  <si>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</si>
  <si>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</si>
  <si>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</si>
  <si>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</si>
  <si>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</si>
  <si>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</si>
  <si>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</si>
  <si>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</si>
  <si>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</si>
  <si>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</si>
  <si>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</si>
  <si>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</si>
  <si>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</si>
  <si>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</si>
  <si>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</si>
  <si>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</si>
  <si>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</si>
  <si>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</si>
  <si>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</si>
  <si>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</si>
  <si>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</si>
  <si>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</si>
  <si>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</si>
  <si>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</si>
  <si>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</si>
  <si>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</si>
  <si>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</si>
  <si>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</si>
  <si>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</si>
  <si>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</si>
  <si>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</si>
  <si>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</si>
  <si>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</si>
  <si>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</si>
  <si>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</si>
  <si>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</si>
  <si>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</si>
  <si>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</si>
  <si>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</si>
  <si>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</si>
  <si>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</si>
  <si>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</si>
  <si>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</si>
  <si>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</si>
  <si>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</si>
  <si>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</si>
  <si>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</si>
  <si>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</si>
  <si>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</si>
  <si>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</si>
  <si>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</si>
  <si>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</si>
  <si>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</si>
  <si>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</si>
  <si>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</si>
  <si>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</si>
  <si>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</si>
  <si>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</si>
  <si>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</si>
  <si>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</si>
  <si>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</si>
  <si>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</si>
  <si>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</si>
  <si>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25/06/24 - VENCIMENTO 02/07/24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</si>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</sst>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338320</v>
      </c>
      <c r="C7" s="41">
        <f aca="true" t="shared" si="0" ref="C7:J7">+C8+C11</f>
        <v>276355</v>
      </c>
      <c r="D7" s="41">
        <f t="shared" si="0"/>
        <v>314793</v>
      </c>
      <c r="E7" s="41">
        <f t="shared" si="0"/>
        <v>185665</v>
      </c>
      <c r="F7" s="41">
        <f t="shared" si="0"/>
        <v>247284</v>
      </c>
      <c r="G7" s="41">
        <f t="shared" si="0"/>
        <v>207668</v>
      </c>
      <c r="H7" s="41">
        <f t="shared" si="0"/>
        <v>259061</v>
      </c>
      <c r="I7" s="41">
        <f t="shared" si="0"/>
        <v>370679</v>
      </c>
      <c r="J7" s="41">
        <f t="shared" si="0"/>
        <v>121895</v>
      </c>
      <c r="K7" s="33">
        <f aca="true" t="shared" si="1" ref="K7:K13">SUM(B7:J7)</f>
        <v>2321720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13840</v>
      </c>
      <c r="C8" s="39">
        <f t="shared" si="2"/>
        <v>14625</v>
      </c>
      <c r="D8" s="39">
        <f t="shared" si="2"/>
        <v>12523</v>
      </c>
      <c r="E8" s="39">
        <f t="shared" si="2"/>
        <v>9397</v>
      </c>
      <c r="F8" s="39">
        <f t="shared" si="2"/>
        <v>10447</v>
      </c>
      <c r="G8" s="39">
        <f t="shared" si="2"/>
        <v>4900</v>
      </c>
      <c r="H8" s="39">
        <f t="shared" si="2"/>
        <v>4587</v>
      </c>
      <c r="I8" s="39">
        <f t="shared" si="2"/>
        <v>14266</v>
      </c>
      <c r="J8" s="39">
        <f t="shared" si="2"/>
        <v>3111</v>
      </c>
      <c r="K8" s="33">
        <f t="shared" si="1"/>
        <v>87696</v>
      </c>
      <c r="L8"/>
      <c r="M8"/>
      <c r="N8"/>
    </row>
    <row r="9" spans="1:14" ht="16.5" customHeight="1">
      <c r="A9" s="17" t="s">
        <v>32</v>
      </c>
      <c r="B9" s="39">
        <v>13779</v>
      </c>
      <c r="C9" s="39">
        <v>14622</v>
      </c>
      <c r="D9" s="39">
        <v>12522</v>
      </c>
      <c r="E9" s="39">
        <v>9109</v>
      </c>
      <c r="F9" s="39">
        <v>10430</v>
      </c>
      <c r="G9" s="39">
        <v>4896</v>
      </c>
      <c r="H9" s="39">
        <v>4587</v>
      </c>
      <c r="I9" s="39">
        <v>14227</v>
      </c>
      <c r="J9" s="39">
        <v>3111</v>
      </c>
      <c r="K9" s="33">
        <f t="shared" si="1"/>
        <v>87283</v>
      </c>
      <c r="L9"/>
      <c r="M9"/>
      <c r="N9"/>
    </row>
    <row r="10" spans="1:14" ht="16.5" customHeight="1">
      <c r="A10" s="17" t="s">
        <v>31</v>
      </c>
      <c r="B10" s="39">
        <v>61</v>
      </c>
      <c r="C10" s="39">
        <v>3</v>
      </c>
      <c r="D10" s="39">
        <v>1</v>
      </c>
      <c r="E10" s="39">
        <v>288</v>
      </c>
      <c r="F10" s="39">
        <v>17</v>
      </c>
      <c r="G10" s="39">
        <v>4</v>
      </c>
      <c r="H10" s="39">
        <v>0</v>
      </c>
      <c r="I10" s="39">
        <v>39</v>
      </c>
      <c r="J10" s="39">
        <v>0</v>
      </c>
      <c r="K10" s="33">
        <f t="shared" si="1"/>
        <v>413</v>
      </c>
      <c r="L10"/>
      <c r="M10"/>
      <c r="N10"/>
    </row>
    <row r="11" spans="1:14" ht="16.5" customHeight="1">
      <c r="A11" s="38" t="s">
        <v>67</v>
      </c>
      <c r="B11" s="37">
        <v>324480</v>
      </c>
      <c r="C11" s="37">
        <v>261730</v>
      </c>
      <c r="D11" s="37">
        <v>302270</v>
      </c>
      <c r="E11" s="37">
        <v>176268</v>
      </c>
      <c r="F11" s="37">
        <v>236837</v>
      </c>
      <c r="G11" s="37">
        <v>202768</v>
      </c>
      <c r="H11" s="37">
        <v>254474</v>
      </c>
      <c r="I11" s="37">
        <v>356413</v>
      </c>
      <c r="J11" s="37">
        <v>118784</v>
      </c>
      <c r="K11" s="33">
        <f t="shared" si="1"/>
        <v>2234024</v>
      </c>
      <c r="L11" s="54"/>
      <c r="M11" s="54"/>
      <c r="N11" s="54"/>
    </row>
    <row r="12" spans="1:14" ht="16.5" customHeight="1">
      <c r="A12" s="17" t="s">
        <v>79</v>
      </c>
      <c r="B12" s="37">
        <v>21985</v>
      </c>
      <c r="C12" s="37">
        <v>19602</v>
      </c>
      <c r="D12" s="37">
        <v>23671</v>
      </c>
      <c r="E12" s="37">
        <v>16078</v>
      </c>
      <c r="F12" s="37">
        <v>14406</v>
      </c>
      <c r="G12" s="37">
        <v>12026</v>
      </c>
      <c r="H12" s="37">
        <v>13333</v>
      </c>
      <c r="I12" s="37">
        <v>19382</v>
      </c>
      <c r="J12" s="37">
        <v>5264</v>
      </c>
      <c r="K12" s="33">
        <f t="shared" si="1"/>
        <v>145747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302495</v>
      </c>
      <c r="C13" s="37">
        <f>+C11-C12</f>
        <v>242128</v>
      </c>
      <c r="D13" s="37">
        <f>+D11-D12</f>
        <v>278599</v>
      </c>
      <c r="E13" s="37">
        <f aca="true" t="shared" si="3" ref="E13:J13">+E11-E12</f>
        <v>160190</v>
      </c>
      <c r="F13" s="37">
        <f t="shared" si="3"/>
        <v>222431</v>
      </c>
      <c r="G13" s="37">
        <f t="shared" si="3"/>
        <v>190742</v>
      </c>
      <c r="H13" s="37">
        <f t="shared" si="3"/>
        <v>241141</v>
      </c>
      <c r="I13" s="37">
        <f t="shared" si="3"/>
        <v>337031</v>
      </c>
      <c r="J13" s="37">
        <f t="shared" si="3"/>
        <v>113520</v>
      </c>
      <c r="K13" s="33">
        <f t="shared" si="1"/>
        <v>2088277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1.1062863928704</v>
      </c>
      <c r="C18" s="34">
        <v>1.156276893396238</v>
      </c>
      <c r="D18" s="34">
        <v>1.127025751067111</v>
      </c>
      <c r="E18" s="34">
        <v>1.382271360846812</v>
      </c>
      <c r="F18" s="34">
        <v>1.037033275646003</v>
      </c>
      <c r="G18" s="34">
        <v>1.203586969035522</v>
      </c>
      <c r="H18" s="34">
        <v>1.14550535523829</v>
      </c>
      <c r="I18" s="34">
        <v>1.030959664416477</v>
      </c>
      <c r="J18" s="34">
        <v>1.054690828166917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1755311.92</v>
      </c>
      <c r="C20" s="31">
        <f aca="true" t="shared" si="4" ref="C20:J20">SUM(C21:C30)</f>
        <v>1655660.3</v>
      </c>
      <c r="D20" s="31">
        <f t="shared" si="4"/>
        <v>2032011.39</v>
      </c>
      <c r="E20" s="31">
        <f t="shared" si="4"/>
        <v>1276591.9199999997</v>
      </c>
      <c r="F20" s="31">
        <f t="shared" si="4"/>
        <v>1346198.49</v>
      </c>
      <c r="G20" s="31">
        <f t="shared" si="4"/>
        <v>1318956.21</v>
      </c>
      <c r="H20" s="31">
        <f t="shared" si="4"/>
        <v>1256738.96</v>
      </c>
      <c r="I20" s="31">
        <f t="shared" si="4"/>
        <v>1744002.2500000002</v>
      </c>
      <c r="J20" s="31">
        <f t="shared" si="4"/>
        <v>621471.7400000001</v>
      </c>
      <c r="K20" s="31">
        <f aca="true" t="shared" si="5" ref="K20:K29">SUM(B20:J20)</f>
        <v>13006943.180000002</v>
      </c>
      <c r="L20"/>
      <c r="M20"/>
      <c r="N20"/>
    </row>
    <row r="21" spans="1:14" ht="16.5" customHeight="1">
      <c r="A21" s="30" t="s">
        <v>28</v>
      </c>
      <c r="B21" s="53">
        <f>ROUND((B15+B16)*B7,2)</f>
        <v>1527480.97</v>
      </c>
      <c r="C21" s="53">
        <f>ROUND((C15+C16)*C7,2)</f>
        <v>1370720.8</v>
      </c>
      <c r="D21" s="53">
        <f aca="true" t="shared" si="6" ref="D21:J21">ROUND((D15+D16)*D7,2)</f>
        <v>1730889.31</v>
      </c>
      <c r="E21" s="53">
        <f t="shared" si="6"/>
        <v>887590.1</v>
      </c>
      <c r="F21" s="53">
        <f t="shared" si="6"/>
        <v>1251034.48</v>
      </c>
      <c r="G21" s="53">
        <f t="shared" si="6"/>
        <v>1061245.78</v>
      </c>
      <c r="H21" s="53">
        <f t="shared" si="6"/>
        <v>1054119.21</v>
      </c>
      <c r="I21" s="53">
        <f t="shared" si="6"/>
        <v>1523564.83</v>
      </c>
      <c r="J21" s="53">
        <f t="shared" si="6"/>
        <v>566909.27</v>
      </c>
      <c r="K21" s="25">
        <f t="shared" si="5"/>
        <v>10973554.75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162350.44</v>
      </c>
      <c r="C22" s="25">
        <f t="shared" si="7"/>
        <v>214211.99</v>
      </c>
      <c r="D22" s="25">
        <f t="shared" si="7"/>
        <v>219867.51</v>
      </c>
      <c r="E22" s="25">
        <f t="shared" si="7"/>
        <v>339300.28</v>
      </c>
      <c r="F22" s="25">
        <f t="shared" si="7"/>
        <v>46329.9</v>
      </c>
      <c r="G22" s="25">
        <f t="shared" si="7"/>
        <v>216055.81</v>
      </c>
      <c r="H22" s="25">
        <f t="shared" si="7"/>
        <v>153379.99</v>
      </c>
      <c r="I22" s="25">
        <f t="shared" si="7"/>
        <v>47169.06</v>
      </c>
      <c r="J22" s="25">
        <f t="shared" si="7"/>
        <v>31004.74</v>
      </c>
      <c r="K22" s="25">
        <f t="shared" si="5"/>
        <v>1429669.72</v>
      </c>
      <c r="L22"/>
      <c r="M22"/>
      <c r="N22"/>
    </row>
    <row r="23" spans="1:14" ht="16.5" customHeight="1">
      <c r="A23" s="13" t="s">
        <v>26</v>
      </c>
      <c r="B23" s="25">
        <v>60934.48</v>
      </c>
      <c r="C23" s="25">
        <v>64636.52</v>
      </c>
      <c r="D23" s="25">
        <v>63594.18</v>
      </c>
      <c r="E23" s="25">
        <v>42362.52</v>
      </c>
      <c r="F23" s="25">
        <v>45014.05</v>
      </c>
      <c r="G23" s="25">
        <v>37750.15</v>
      </c>
      <c r="H23" s="25">
        <v>43597.89</v>
      </c>
      <c r="I23" s="25">
        <v>71269.33</v>
      </c>
      <c r="J23" s="25">
        <v>20766.29</v>
      </c>
      <c r="K23" s="25">
        <f t="shared" si="5"/>
        <v>449925.41000000003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1420.94</v>
      </c>
      <c r="C26" s="25">
        <v>1342.16</v>
      </c>
      <c r="D26" s="25">
        <v>1646.04</v>
      </c>
      <c r="E26" s="25">
        <v>1035.46</v>
      </c>
      <c r="F26" s="25">
        <v>1091.73</v>
      </c>
      <c r="G26" s="25">
        <v>1069.22</v>
      </c>
      <c r="H26" s="25">
        <v>1018.57</v>
      </c>
      <c r="I26" s="25">
        <v>1412.5</v>
      </c>
      <c r="J26" s="25">
        <v>503.66</v>
      </c>
      <c r="K26" s="25">
        <f t="shared" si="5"/>
        <v>10540.28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777.34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1036.03</v>
      </c>
      <c r="J28" s="25">
        <v>336.53</v>
      </c>
      <c r="K28" s="25">
        <f t="shared" si="5"/>
        <v>6822.779999999999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95573.75</v>
      </c>
      <c r="J29" s="25"/>
      <c r="K29" s="25">
        <f t="shared" si="5"/>
        <v>104694.45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-145081.61</v>
      </c>
      <c r="C32" s="25">
        <f t="shared" si="8"/>
        <v>-71058.7</v>
      </c>
      <c r="D32" s="25">
        <f t="shared" si="8"/>
        <v>1420975.46</v>
      </c>
      <c r="E32" s="25">
        <f t="shared" si="8"/>
        <v>-134025.88999999998</v>
      </c>
      <c r="F32" s="25">
        <f t="shared" si="8"/>
        <v>-45892</v>
      </c>
      <c r="G32" s="25">
        <f t="shared" si="8"/>
        <v>-130476.47</v>
      </c>
      <c r="H32" s="25">
        <f t="shared" si="8"/>
        <v>1041886.28</v>
      </c>
      <c r="I32" s="25">
        <f t="shared" si="8"/>
        <v>-76536.04000000001</v>
      </c>
      <c r="J32" s="25">
        <f t="shared" si="8"/>
        <v>299013.64999999997</v>
      </c>
      <c r="K32" s="25">
        <f aca="true" t="shared" si="9" ref="K32:K40">SUM(B32:J32)</f>
        <v>2158804.68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-145081.61</v>
      </c>
      <c r="C33" s="25">
        <f t="shared" si="10"/>
        <v>-71058.7</v>
      </c>
      <c r="D33" s="25">
        <f t="shared" si="10"/>
        <v>-84850.5</v>
      </c>
      <c r="E33" s="25">
        <f t="shared" si="10"/>
        <v>-134025.88999999998</v>
      </c>
      <c r="F33" s="25">
        <f t="shared" si="10"/>
        <v>-45892</v>
      </c>
      <c r="G33" s="25">
        <f t="shared" si="10"/>
        <v>-130476.47</v>
      </c>
      <c r="H33" s="25">
        <f t="shared" si="10"/>
        <v>-29113.72</v>
      </c>
      <c r="I33" s="25">
        <f t="shared" si="10"/>
        <v>-76536.04000000001</v>
      </c>
      <c r="J33" s="25">
        <f t="shared" si="10"/>
        <v>-17988.09</v>
      </c>
      <c r="K33" s="25">
        <f t="shared" si="9"/>
        <v>-735023.0199999999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-60627.6</v>
      </c>
      <c r="C34" s="25">
        <f t="shared" si="11"/>
        <v>-64336.8</v>
      </c>
      <c r="D34" s="25">
        <f t="shared" si="11"/>
        <v>-55096.8</v>
      </c>
      <c r="E34" s="25">
        <f t="shared" si="11"/>
        <v>-40079.6</v>
      </c>
      <c r="F34" s="25">
        <f t="shared" si="11"/>
        <v>-45892</v>
      </c>
      <c r="G34" s="25">
        <f t="shared" si="11"/>
        <v>-21542.4</v>
      </c>
      <c r="H34" s="25">
        <f t="shared" si="11"/>
        <v>-20182.8</v>
      </c>
      <c r="I34" s="25">
        <f t="shared" si="11"/>
        <v>-62598.8</v>
      </c>
      <c r="J34" s="25">
        <f t="shared" si="11"/>
        <v>-13688.4</v>
      </c>
      <c r="K34" s="25">
        <f t="shared" si="9"/>
        <v>-384045.20000000007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-84454.01</v>
      </c>
      <c r="C37" s="25">
        <v>-6721.9</v>
      </c>
      <c r="D37" s="25">
        <v>-29753.7</v>
      </c>
      <c r="E37" s="25">
        <v>-93946.29</v>
      </c>
      <c r="F37" s="21">
        <v>0</v>
      </c>
      <c r="G37" s="25">
        <v>-108934.07</v>
      </c>
      <c r="H37" s="25">
        <v>-8930.92</v>
      </c>
      <c r="I37" s="25">
        <v>-13937.24</v>
      </c>
      <c r="J37" s="25">
        <v>-4299.69</v>
      </c>
      <c r="K37" s="25">
        <f t="shared" si="9"/>
        <v>-350977.81999999995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1505825.96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1071000</v>
      </c>
      <c r="I38" s="22">
        <f t="shared" si="12"/>
        <v>0</v>
      </c>
      <c r="J38" s="22">
        <f t="shared" si="12"/>
        <v>317001.74</v>
      </c>
      <c r="K38" s="25">
        <f t="shared" si="9"/>
        <v>2893827.7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3231000</v>
      </c>
      <c r="E46" s="12">
        <v>0</v>
      </c>
      <c r="F46" s="12">
        <v>0</v>
      </c>
      <c r="G46" s="12">
        <v>0</v>
      </c>
      <c r="H46" s="12">
        <v>2169000</v>
      </c>
      <c r="I46" s="12">
        <v>0</v>
      </c>
      <c r="J46" s="12">
        <v>841500</v>
      </c>
      <c r="K46" s="25">
        <f aca="true" t="shared" si="13" ref="K46:K53">SUM(B46:J46)</f>
        <v>6241500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1610230.31</v>
      </c>
      <c r="C55" s="22">
        <f t="shared" si="15"/>
        <v>1584601.6</v>
      </c>
      <c r="D55" s="22">
        <f t="shared" si="15"/>
        <v>3452986.8499999996</v>
      </c>
      <c r="E55" s="22">
        <f t="shared" si="15"/>
        <v>1142566.0299999998</v>
      </c>
      <c r="F55" s="22">
        <f t="shared" si="15"/>
        <v>1300306.49</v>
      </c>
      <c r="G55" s="22">
        <f t="shared" si="15"/>
        <v>1188479.74</v>
      </c>
      <c r="H55" s="22">
        <f t="shared" si="15"/>
        <v>2298625.24</v>
      </c>
      <c r="I55" s="22">
        <f t="shared" si="15"/>
        <v>1667466.2100000002</v>
      </c>
      <c r="J55" s="22">
        <f t="shared" si="15"/>
        <v>920485.3900000001</v>
      </c>
      <c r="K55" s="15">
        <f>SUM(B55:J55)</f>
        <v>15165747.860000001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1610230.31</v>
      </c>
      <c r="C61" s="5">
        <f t="shared" si="17"/>
        <v>1584601.6</v>
      </c>
      <c r="D61" s="5">
        <f t="shared" si="17"/>
        <v>3452986.85</v>
      </c>
      <c r="E61" s="5">
        <f t="shared" si="17"/>
        <v>1142566.03</v>
      </c>
      <c r="F61" s="5">
        <f t="shared" si="17"/>
        <v>1300306.49</v>
      </c>
      <c r="G61" s="5">
        <f t="shared" si="17"/>
        <v>1188479.74</v>
      </c>
      <c r="H61" s="5">
        <f t="shared" si="17"/>
        <v>2298625.24</v>
      </c>
      <c r="I61" s="5">
        <f>SUM(I62:I74)</f>
        <v>1667466.21</v>
      </c>
      <c r="J61" s="5">
        <f t="shared" si="17"/>
        <v>920485.39</v>
      </c>
      <c r="K61" s="5">
        <f>SUM(K62:K74)</f>
        <v>15165747.860000001</v>
      </c>
      <c r="L61" s="4"/>
    </row>
    <row r="62" spans="1:12" ht="16.5" customHeight="1">
      <c r="A62" s="3" t="s">
        <v>56</v>
      </c>
      <c r="B62" s="56">
        <v>1410400.73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1410400.73</v>
      </c>
      <c r="L62"/>
    </row>
    <row r="63" spans="1:12" ht="16.5" customHeight="1">
      <c r="A63" s="3" t="s">
        <v>57</v>
      </c>
      <c r="B63" s="56">
        <v>199829.58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199829.58</v>
      </c>
      <c r="L63"/>
    </row>
    <row r="64" spans="1:12" ht="16.5" customHeight="1">
      <c r="A64" s="3" t="s">
        <v>4</v>
      </c>
      <c r="B64" s="57">
        <v>0</v>
      </c>
      <c r="C64" s="56">
        <v>1584601.6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1584601.6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3452986.85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3452986.85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1142566.03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1142566.03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1300306.49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1300306.49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1188479.74</v>
      </c>
      <c r="H68" s="57">
        <v>0</v>
      </c>
      <c r="I68" s="57">
        <v>0</v>
      </c>
      <c r="J68" s="57">
        <v>0</v>
      </c>
      <c r="K68" s="5">
        <f t="shared" si="18"/>
        <v>1188479.74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2298625.24</v>
      </c>
      <c r="I69" s="57">
        <v>0</v>
      </c>
      <c r="J69" s="57">
        <v>0</v>
      </c>
      <c r="K69" s="5">
        <f t="shared" si="18"/>
        <v>2298625.24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625633.32</v>
      </c>
      <c r="J71" s="57">
        <v>0</v>
      </c>
      <c r="K71" s="5">
        <f t="shared" si="18"/>
        <v>625633.32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1041832.89</v>
      </c>
      <c r="J72" s="57">
        <v>0</v>
      </c>
      <c r="K72" s="5">
        <f t="shared" si="18"/>
        <v>1041832.89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920485.39</v>
      </c>
      <c r="K73" s="5">
        <f t="shared" si="18"/>
        <v>920485.39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2024-07-01T18:50:17Z</dcterms:modified>
  <cp:category/>
  <cp:version/>
  <cp:contentType/>
  <cp:contentStatus/>
</cp:coreProperties>
</file>