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<sst xmlns="http://schemas.openxmlformats.org/spreadsheetml/2006/main" count="83" uniqueCount="82">
  <si>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</si>
  <si>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</si>
  <si>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</si>
  <si>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</si>
  <si>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</si>
  <si>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</si>
  <si>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</si>
  <si>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</si>
  <si>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</si>
  <si>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</si>
  <si>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</si>
  <si>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</si>
  <si>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</si>
  <si>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</si>
  <si>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</si>
  <si>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</si>
  <si>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</si>
  <si>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</si>
  <si>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</si>
  <si>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</si>
  <si>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</si>
  <si>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</si>
  <si>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</si>
  <si>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</si>
  <si>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</si>
  <si>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</si>
  <si>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</si>
  <si>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</si>
  <si>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</si>
  <si>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</si>
  <si>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</si>
  <si>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</si>
  <si>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</si>
  <si>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</si>
  <si>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</si>
  <si>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</si>
  <si>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</si>
  <si>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</si>
  <si>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</si>
  <si>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</si>
  <si>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</si>
  <si>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</si>
  <si>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</si>
  <si>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</si>
  <si>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</si>
  <si>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</si>
  <si>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</si>
  <si>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</si>
  <si>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</si>
  <si>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</si>
  <si>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</si>
  <si>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</si>
  <si>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</si>
  <si>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</si>
  <si>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</si>
  <si>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</si>
  <si>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</si>
  <si>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</si>
  <si>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</si>
  <si>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</si>
  <si>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</si>
  <si>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</si>
  <si>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</si>
  <si>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</si>
  <si>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</si>
  <si>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</si>
  <si>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</si>
  <si>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</si>
  <si>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</si>
  <si>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</si>
  <si>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</si>
  <si>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</si>
  <si>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</si>
  <si>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</si>
  <si>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</si>
  <si>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</si>
  <si>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</si>
  <si>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</si>
  <si>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</si>
  <si>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</si>
  <si>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29/06/24 - VENCIMENTO 05/07/24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</si>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</sst>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178135</v>
      </c>
      <c r="C7" s="41">
        <f aca="true" t="shared" si="0" ref="C7:J7">+C8+C11</f>
        <v>149776</v>
      </c>
      <c r="D7" s="41">
        <f t="shared" si="0"/>
        <v>200692</v>
      </c>
      <c r="E7" s="41">
        <f t="shared" si="0"/>
        <v>98879</v>
      </c>
      <c r="F7" s="41">
        <f t="shared" si="0"/>
        <v>139383</v>
      </c>
      <c r="G7" s="41">
        <f t="shared" si="0"/>
        <v>151529</v>
      </c>
      <c r="H7" s="41">
        <f t="shared" si="0"/>
        <v>168527</v>
      </c>
      <c r="I7" s="41">
        <f t="shared" si="0"/>
        <v>206113</v>
      </c>
      <c r="J7" s="41">
        <f t="shared" si="0"/>
        <v>49366</v>
      </c>
      <c r="K7" s="33">
        <f aca="true" t="shared" si="1" ref="K7:K13">SUM(B7:J7)</f>
        <v>1342400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9792</v>
      </c>
      <c r="C8" s="39">
        <f t="shared" si="2"/>
        <v>11961</v>
      </c>
      <c r="D8" s="39">
        <f t="shared" si="2"/>
        <v>11991</v>
      </c>
      <c r="E8" s="39">
        <f t="shared" si="2"/>
        <v>7180</v>
      </c>
      <c r="F8" s="39">
        <f t="shared" si="2"/>
        <v>7442</v>
      </c>
      <c r="G8" s="39">
        <f t="shared" si="2"/>
        <v>5033</v>
      </c>
      <c r="H8" s="39">
        <f t="shared" si="2"/>
        <v>4214</v>
      </c>
      <c r="I8" s="39">
        <f t="shared" si="2"/>
        <v>10133</v>
      </c>
      <c r="J8" s="39">
        <f t="shared" si="2"/>
        <v>1350</v>
      </c>
      <c r="K8" s="33">
        <f t="shared" si="1"/>
        <v>69096</v>
      </c>
      <c r="L8"/>
      <c r="M8"/>
      <c r="N8"/>
    </row>
    <row r="9" spans="1:14" ht="16.5" customHeight="1">
      <c r="A9" s="17" t="s">
        <v>32</v>
      </c>
      <c r="B9" s="39">
        <v>9758</v>
      </c>
      <c r="C9" s="39">
        <v>11960</v>
      </c>
      <c r="D9" s="39">
        <v>11991</v>
      </c>
      <c r="E9" s="39">
        <v>6943</v>
      </c>
      <c r="F9" s="39">
        <v>7442</v>
      </c>
      <c r="G9" s="39">
        <v>5031</v>
      </c>
      <c r="H9" s="39">
        <v>4214</v>
      </c>
      <c r="I9" s="39">
        <v>10091</v>
      </c>
      <c r="J9" s="39">
        <v>1350</v>
      </c>
      <c r="K9" s="33">
        <f t="shared" si="1"/>
        <v>68780</v>
      </c>
      <c r="L9"/>
      <c r="M9"/>
      <c r="N9"/>
    </row>
    <row r="10" spans="1:14" ht="16.5" customHeight="1">
      <c r="A10" s="17" t="s">
        <v>31</v>
      </c>
      <c r="B10" s="39">
        <v>34</v>
      </c>
      <c r="C10" s="39">
        <v>1</v>
      </c>
      <c r="D10" s="39">
        <v>0</v>
      </c>
      <c r="E10" s="39">
        <v>237</v>
      </c>
      <c r="F10" s="39">
        <v>0</v>
      </c>
      <c r="G10" s="39">
        <v>2</v>
      </c>
      <c r="H10" s="39">
        <v>0</v>
      </c>
      <c r="I10" s="39">
        <v>42</v>
      </c>
      <c r="J10" s="39">
        <v>0</v>
      </c>
      <c r="K10" s="33">
        <f t="shared" si="1"/>
        <v>316</v>
      </c>
      <c r="L10"/>
      <c r="M10"/>
      <c r="N10"/>
    </row>
    <row r="11" spans="1:14" ht="16.5" customHeight="1">
      <c r="A11" s="38" t="s">
        <v>67</v>
      </c>
      <c r="B11" s="37">
        <v>168343</v>
      </c>
      <c r="C11" s="37">
        <v>137815</v>
      </c>
      <c r="D11" s="37">
        <v>188701</v>
      </c>
      <c r="E11" s="37">
        <v>91699</v>
      </c>
      <c r="F11" s="37">
        <v>131941</v>
      </c>
      <c r="G11" s="37">
        <v>146496</v>
      </c>
      <c r="H11" s="37">
        <v>164313</v>
      </c>
      <c r="I11" s="37">
        <v>195980</v>
      </c>
      <c r="J11" s="37">
        <v>48016</v>
      </c>
      <c r="K11" s="33">
        <f t="shared" si="1"/>
        <v>1273304</v>
      </c>
      <c r="L11" s="54"/>
      <c r="M11" s="54"/>
      <c r="N11" s="54"/>
    </row>
    <row r="12" spans="1:14" ht="16.5" customHeight="1">
      <c r="A12" s="17" t="s">
        <v>79</v>
      </c>
      <c r="B12" s="37">
        <v>13959</v>
      </c>
      <c r="C12" s="37">
        <v>11831</v>
      </c>
      <c r="D12" s="37">
        <v>16012</v>
      </c>
      <c r="E12" s="37">
        <v>9622</v>
      </c>
      <c r="F12" s="37">
        <v>9547</v>
      </c>
      <c r="G12" s="37">
        <v>9192</v>
      </c>
      <c r="H12" s="37">
        <v>8657</v>
      </c>
      <c r="I12" s="37">
        <v>11306</v>
      </c>
      <c r="J12" s="37">
        <v>2189</v>
      </c>
      <c r="K12" s="33">
        <f t="shared" si="1"/>
        <v>92315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154384</v>
      </c>
      <c r="C13" s="37">
        <f>+C11-C12</f>
        <v>125984</v>
      </c>
      <c r="D13" s="37">
        <f>+D11-D12</f>
        <v>172689</v>
      </c>
      <c r="E13" s="37">
        <f aca="true" t="shared" si="3" ref="E13:J13">+E11-E12</f>
        <v>82077</v>
      </c>
      <c r="F13" s="37">
        <f t="shared" si="3"/>
        <v>122394</v>
      </c>
      <c r="G13" s="37">
        <f t="shared" si="3"/>
        <v>137304</v>
      </c>
      <c r="H13" s="37">
        <f t="shared" si="3"/>
        <v>155656</v>
      </c>
      <c r="I13" s="37">
        <f t="shared" si="3"/>
        <v>184674</v>
      </c>
      <c r="J13" s="37">
        <f t="shared" si="3"/>
        <v>45827</v>
      </c>
      <c r="K13" s="33">
        <f t="shared" si="1"/>
        <v>1180989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1.127604458034562</v>
      </c>
      <c r="C18" s="34">
        <v>1.200616825138563</v>
      </c>
      <c r="D18" s="34">
        <v>1.100718383566323</v>
      </c>
      <c r="E18" s="34">
        <v>1.40544111284849</v>
      </c>
      <c r="F18" s="34">
        <v>1.041276611498675</v>
      </c>
      <c r="G18" s="34">
        <v>1.21578672465</v>
      </c>
      <c r="H18" s="34">
        <v>1.1721609901985</v>
      </c>
      <c r="I18" s="34">
        <v>1.076501320443646</v>
      </c>
      <c r="J18" s="34">
        <v>1.078406693564545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941129.42</v>
      </c>
      <c r="C20" s="31">
        <f aca="true" t="shared" si="4" ref="C20:J20">SUM(C21:C30)</f>
        <v>938298.9999999999</v>
      </c>
      <c r="D20" s="31">
        <f t="shared" si="4"/>
        <v>1275661.7299999997</v>
      </c>
      <c r="E20" s="31">
        <f t="shared" si="4"/>
        <v>697117.6</v>
      </c>
      <c r="F20" s="31">
        <f t="shared" si="4"/>
        <v>765210.0400000002</v>
      </c>
      <c r="G20" s="31">
        <f t="shared" si="4"/>
        <v>977014.91</v>
      </c>
      <c r="H20" s="31">
        <f t="shared" si="4"/>
        <v>841691.22</v>
      </c>
      <c r="I20" s="31">
        <f t="shared" si="4"/>
        <v>1054569.11</v>
      </c>
      <c r="J20" s="31">
        <f t="shared" si="4"/>
        <v>261120.86000000002</v>
      </c>
      <c r="K20" s="31">
        <f aca="true" t="shared" si="5" ref="K20:K29">SUM(B20:J20)</f>
        <v>7751813.890000001</v>
      </c>
      <c r="L20"/>
      <c r="M20"/>
      <c r="N20"/>
    </row>
    <row r="21" spans="1:14" ht="16.5" customHeight="1">
      <c r="A21" s="30" t="s">
        <v>28</v>
      </c>
      <c r="B21" s="53">
        <f>ROUND((B15+B16)*B7,2)</f>
        <v>804261.71</v>
      </c>
      <c r="C21" s="53">
        <f>ROUND((C15+C16)*C7,2)</f>
        <v>742888.96</v>
      </c>
      <c r="D21" s="53">
        <f aca="true" t="shared" si="6" ref="D21:J21">ROUND((D15+D16)*D7,2)</f>
        <v>1103504.96</v>
      </c>
      <c r="E21" s="53">
        <f t="shared" si="6"/>
        <v>472700.95</v>
      </c>
      <c r="F21" s="53">
        <f t="shared" si="6"/>
        <v>705152.54</v>
      </c>
      <c r="G21" s="53">
        <f t="shared" si="6"/>
        <v>774358.65</v>
      </c>
      <c r="H21" s="53">
        <f t="shared" si="6"/>
        <v>685736.36</v>
      </c>
      <c r="I21" s="53">
        <f t="shared" si="6"/>
        <v>847165.65</v>
      </c>
      <c r="J21" s="53">
        <f t="shared" si="6"/>
        <v>229591.39</v>
      </c>
      <c r="K21" s="25">
        <f t="shared" si="5"/>
        <v>6365361.170000001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102627.38</v>
      </c>
      <c r="C22" s="25">
        <f t="shared" si="7"/>
        <v>149036.02</v>
      </c>
      <c r="D22" s="25">
        <f t="shared" si="7"/>
        <v>111143.24</v>
      </c>
      <c r="E22" s="25">
        <f t="shared" si="7"/>
        <v>191652.4</v>
      </c>
      <c r="F22" s="25">
        <f t="shared" si="7"/>
        <v>29106.31</v>
      </c>
      <c r="G22" s="25">
        <f t="shared" si="7"/>
        <v>167096.32</v>
      </c>
      <c r="H22" s="25">
        <f t="shared" si="7"/>
        <v>118057.05</v>
      </c>
      <c r="I22" s="25">
        <f t="shared" si="7"/>
        <v>64809.29</v>
      </c>
      <c r="J22" s="25">
        <f t="shared" si="7"/>
        <v>18001.5</v>
      </c>
      <c r="K22" s="25">
        <f t="shared" si="5"/>
        <v>951529.5100000002</v>
      </c>
      <c r="L22"/>
      <c r="M22"/>
      <c r="N22"/>
    </row>
    <row r="23" spans="1:14" ht="16.5" customHeight="1">
      <c r="A23" s="13" t="s">
        <v>26</v>
      </c>
      <c r="B23" s="25">
        <v>29880.27</v>
      </c>
      <c r="C23" s="25">
        <v>40395.58</v>
      </c>
      <c r="D23" s="25">
        <v>43325</v>
      </c>
      <c r="E23" s="25">
        <v>25546.22</v>
      </c>
      <c r="F23" s="25">
        <v>27218.35</v>
      </c>
      <c r="G23" s="25">
        <v>31444.44</v>
      </c>
      <c r="H23" s="25">
        <v>32171.52</v>
      </c>
      <c r="I23" s="25">
        <v>40516.99</v>
      </c>
      <c r="J23" s="25">
        <v>10896.91</v>
      </c>
      <c r="K23" s="25">
        <f t="shared" si="5"/>
        <v>281395.27999999997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1235.23</v>
      </c>
      <c r="C26" s="25">
        <v>1229.61</v>
      </c>
      <c r="D26" s="25">
        <v>1674.18</v>
      </c>
      <c r="E26" s="25">
        <v>914.47</v>
      </c>
      <c r="F26" s="25">
        <v>1004.51</v>
      </c>
      <c r="G26" s="25">
        <v>1280.25</v>
      </c>
      <c r="H26" s="25">
        <v>1102.99</v>
      </c>
      <c r="I26" s="25">
        <v>1384.36</v>
      </c>
      <c r="J26" s="25">
        <v>343.28</v>
      </c>
      <c r="K26" s="25">
        <f t="shared" si="5"/>
        <v>10168.880000000003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928.52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1037.87</v>
      </c>
      <c r="J28" s="25">
        <v>336.53</v>
      </c>
      <c r="K28" s="25">
        <f t="shared" si="5"/>
        <v>6824.36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/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-52346.49</v>
      </c>
      <c r="C32" s="25">
        <f t="shared" si="8"/>
        <v>-62006.99</v>
      </c>
      <c r="D32" s="25">
        <f t="shared" si="8"/>
        <v>-1133691.0599999998</v>
      </c>
      <c r="E32" s="25">
        <f t="shared" si="8"/>
        <v>-37520.380000000005</v>
      </c>
      <c r="F32" s="25">
        <f t="shared" si="8"/>
        <v>-40396.9</v>
      </c>
      <c r="G32" s="25">
        <f t="shared" si="8"/>
        <v>-31906.550000000003</v>
      </c>
      <c r="H32" s="25">
        <f t="shared" si="8"/>
        <v>-719958.51</v>
      </c>
      <c r="I32" s="25">
        <f t="shared" si="8"/>
        <v>-44855.93</v>
      </c>
      <c r="J32" s="25">
        <f t="shared" si="8"/>
        <v>-229036.4</v>
      </c>
      <c r="K32" s="25">
        <f aca="true" t="shared" si="9" ref="K32:K40">SUM(B32:J32)</f>
        <v>-2351719.21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-42935.2</v>
      </c>
      <c r="C33" s="25">
        <f t="shared" si="10"/>
        <v>-52624</v>
      </c>
      <c r="D33" s="25">
        <f t="shared" si="10"/>
        <v>-52760.4</v>
      </c>
      <c r="E33" s="25">
        <f t="shared" si="10"/>
        <v>-30549.2</v>
      </c>
      <c r="F33" s="25">
        <f t="shared" si="10"/>
        <v>-32744.8</v>
      </c>
      <c r="G33" s="25">
        <f t="shared" si="10"/>
        <v>-22136.4</v>
      </c>
      <c r="H33" s="25">
        <f t="shared" si="10"/>
        <v>-18541.6</v>
      </c>
      <c r="I33" s="25">
        <f t="shared" si="10"/>
        <v>-44400.4</v>
      </c>
      <c r="J33" s="25">
        <f t="shared" si="10"/>
        <v>-5940</v>
      </c>
      <c r="K33" s="25">
        <f t="shared" si="9"/>
        <v>-302632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-42935.2</v>
      </c>
      <c r="C34" s="25">
        <f t="shared" si="11"/>
        <v>-52624</v>
      </c>
      <c r="D34" s="25">
        <f t="shared" si="11"/>
        <v>-52760.4</v>
      </c>
      <c r="E34" s="25">
        <f t="shared" si="11"/>
        <v>-30549.2</v>
      </c>
      <c r="F34" s="25">
        <f t="shared" si="11"/>
        <v>-32744.8</v>
      </c>
      <c r="G34" s="25">
        <f t="shared" si="11"/>
        <v>-22136.4</v>
      </c>
      <c r="H34" s="25">
        <f t="shared" si="11"/>
        <v>-18541.6</v>
      </c>
      <c r="I34" s="25">
        <f t="shared" si="11"/>
        <v>-44400.4</v>
      </c>
      <c r="J34" s="25">
        <f t="shared" si="11"/>
        <v>-5940</v>
      </c>
      <c r="K34" s="25">
        <f t="shared" si="9"/>
        <v>-302632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-9411.29</v>
      </c>
      <c r="C38" s="22">
        <f t="shared" si="12"/>
        <v>-9382.99</v>
      </c>
      <c r="D38" s="22">
        <f t="shared" si="12"/>
        <v>-1080930.66</v>
      </c>
      <c r="E38" s="22">
        <f t="shared" si="12"/>
        <v>-6971.18</v>
      </c>
      <c r="F38" s="22">
        <f t="shared" si="12"/>
        <v>-7652.1</v>
      </c>
      <c r="G38" s="22">
        <f t="shared" si="12"/>
        <v>-9770.15</v>
      </c>
      <c r="H38" s="22">
        <f t="shared" si="12"/>
        <v>-701416.91</v>
      </c>
      <c r="I38" s="22">
        <f t="shared" si="12"/>
        <v>-455.53</v>
      </c>
      <c r="J38" s="22">
        <f t="shared" si="12"/>
        <v>-223096.4</v>
      </c>
      <c r="K38" s="25">
        <f t="shared" si="9"/>
        <v>-2049087.2099999997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-9411.29</v>
      </c>
      <c r="C40" s="22">
        <v>-9382.99</v>
      </c>
      <c r="D40" s="22">
        <v>-12756.62</v>
      </c>
      <c r="E40" s="22">
        <v>-6971.18</v>
      </c>
      <c r="F40" s="22">
        <v>-7652.1</v>
      </c>
      <c r="G40" s="22">
        <v>-9770.15</v>
      </c>
      <c r="H40" s="22">
        <v>-8416.91</v>
      </c>
      <c r="I40" s="22">
        <v>-455.53</v>
      </c>
      <c r="J40" s="22">
        <v>-98.14</v>
      </c>
      <c r="K40" s="25">
        <f t="shared" si="9"/>
        <v>-64914.91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888782.93</v>
      </c>
      <c r="C55" s="22">
        <f t="shared" si="15"/>
        <v>876292.0099999999</v>
      </c>
      <c r="D55" s="22">
        <f t="shared" si="15"/>
        <v>141970.66999999993</v>
      </c>
      <c r="E55" s="22">
        <f t="shared" si="15"/>
        <v>659597.22</v>
      </c>
      <c r="F55" s="22">
        <f t="shared" si="15"/>
        <v>724813.1400000001</v>
      </c>
      <c r="G55" s="22">
        <f t="shared" si="15"/>
        <v>945108.36</v>
      </c>
      <c r="H55" s="22">
        <f t="shared" si="15"/>
        <v>121732.70999999996</v>
      </c>
      <c r="I55" s="22">
        <f t="shared" si="15"/>
        <v>1009713.18</v>
      </c>
      <c r="J55" s="22">
        <f t="shared" si="15"/>
        <v>32084.46000000002</v>
      </c>
      <c r="K55" s="15">
        <f>SUM(B55:J55)</f>
        <v>5400094.68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888782.9299999999</v>
      </c>
      <c r="C61" s="5">
        <f t="shared" si="17"/>
        <v>876292.01</v>
      </c>
      <c r="D61" s="5">
        <f t="shared" si="17"/>
        <v>141970.67</v>
      </c>
      <c r="E61" s="5">
        <f t="shared" si="17"/>
        <v>659597.22</v>
      </c>
      <c r="F61" s="5">
        <f t="shared" si="17"/>
        <v>724813.14</v>
      </c>
      <c r="G61" s="5">
        <f t="shared" si="17"/>
        <v>945108.36</v>
      </c>
      <c r="H61" s="5">
        <f t="shared" si="17"/>
        <v>121732.71</v>
      </c>
      <c r="I61" s="5">
        <f>SUM(I62:I74)</f>
        <v>1009713.18</v>
      </c>
      <c r="J61" s="5">
        <f t="shared" si="17"/>
        <v>32084.46</v>
      </c>
      <c r="K61" s="5">
        <f>SUM(K62:K74)</f>
        <v>5400094.68</v>
      </c>
      <c r="L61" s="4"/>
    </row>
    <row r="62" spans="1:12" ht="16.5" customHeight="1">
      <c r="A62" s="3" t="s">
        <v>56</v>
      </c>
      <c r="B62" s="56">
        <v>778662.72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778662.72</v>
      </c>
      <c r="L62"/>
    </row>
    <row r="63" spans="1:12" ht="16.5" customHeight="1">
      <c r="A63" s="3" t="s">
        <v>57</v>
      </c>
      <c r="B63" s="56">
        <v>110120.21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110120.21</v>
      </c>
      <c r="L63"/>
    </row>
    <row r="64" spans="1:12" ht="16.5" customHeight="1">
      <c r="A64" s="3" t="s">
        <v>4</v>
      </c>
      <c r="B64" s="57">
        <v>0</v>
      </c>
      <c r="C64" s="56">
        <v>876292.01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876292.01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141970.67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141970.67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659597.22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659597.22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724813.14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724813.14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945108.36</v>
      </c>
      <c r="H68" s="57">
        <v>0</v>
      </c>
      <c r="I68" s="57">
        <v>0</v>
      </c>
      <c r="J68" s="57">
        <v>0</v>
      </c>
      <c r="K68" s="5">
        <f t="shared" si="18"/>
        <v>945108.36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121732.71</v>
      </c>
      <c r="I69" s="57">
        <v>0</v>
      </c>
      <c r="J69" s="57">
        <v>0</v>
      </c>
      <c r="K69" s="5">
        <f t="shared" si="18"/>
        <v>121732.71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406106.64</v>
      </c>
      <c r="J71" s="57">
        <v>0</v>
      </c>
      <c r="K71" s="5">
        <f t="shared" si="18"/>
        <v>406106.64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603606.54</v>
      </c>
      <c r="J72" s="57">
        <v>0</v>
      </c>
      <c r="K72" s="5">
        <f t="shared" si="18"/>
        <v>603606.54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32084.46</v>
      </c>
      <c r="K73" s="5">
        <f t="shared" si="18"/>
        <v>32084.46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2024-07-04T23:25:45Z</dcterms:modified>
  <cp:category/>
  <cp:version/>
  <cp:contentType/>
  <cp:contentStatus/>
</cp:coreProperties>
</file>