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<sst xmlns="http://schemas.openxmlformats.org/spreadsheetml/2006/main" count="90" uniqueCount="87">
  <si>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</si>
  <si>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</si>
  <si>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</si>
  <si>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</si>
  <si>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</si>
  <si>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</si>
  <si>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</si>
  <si>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</si>
  <si>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</si>
  <si>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</si>
  <si>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</si>
  <si>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</si>
  <si>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</si>
  <si>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</si>
  <si>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</si>
  <si>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</si>
  <si>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</si>
  <si>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</si>
  <si>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</si>
  <si>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</si>
  <si>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</si>
  <si>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</si>
  <si>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</si>
  <si>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</si>
  <si>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</si>
  <si>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</si>
  <si>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</si>
  <si>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</si>
  <si>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</si>
  <si>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</si>
  <si>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</si>
  <si>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</si>
  <si>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</si>
  <si>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</si>
  <si>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</si>
  <si>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</si>
  <si>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</si>
  <si>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</si>
  <si>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</si>
  <si>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</si>
  <si>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</si>
  <si>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</si>
  <si>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</si>
  <si>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</si>
  <si>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</si>
  <si>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</si>
  <si>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</si>
  <si>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</si>
  <si>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</si>
  <si>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</si>
  <si>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</si>
  <si>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</si>
  <si>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</si>
  <si>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</si>
  <si>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</si>
  <si>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</si>
  <si>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</si>
  <si>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</si>
  <si>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</si>
  <si>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</si>
  <si>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</si>
  <si>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</si>
  <si>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</si>
  <si>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</si>
  <si>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</si>
  <si>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</si>
  <si>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</si>
  <si>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</si>
  <si>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</si>
  <si>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</si>
  <si>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</si>
  <si>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</si>
  <si>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</si>
  <si>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</si>
  <si>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</si>
  <si>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</si>
  <si>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</si>
  <si>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</si>
  <si>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</si>
  <si>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</si>
  <si>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</si>
  <si>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</si>
  <si>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</si>
  <si>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</si>
  <si>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01/06/24 - VENCIMENTO 07/06/24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</si>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</sst>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252848</v>
      </c>
      <c r="C7" s="9">
        <f t="shared" si="0"/>
        <v>163107</v>
      </c>
      <c r="D7" s="9">
        <f t="shared" si="0"/>
        <v>164294</v>
      </c>
      <c r="E7" s="9">
        <f t="shared" si="0"/>
        <v>43764</v>
      </c>
      <c r="F7" s="9">
        <f t="shared" si="0"/>
        <v>134368</v>
      </c>
      <c r="G7" s="9">
        <f t="shared" si="0"/>
        <v>222288</v>
      </c>
      <c r="H7" s="9">
        <f t="shared" si="0"/>
        <v>28813</v>
      </c>
      <c r="I7" s="9">
        <f t="shared" si="0"/>
        <v>172159</v>
      </c>
      <c r="J7" s="9">
        <f t="shared" si="0"/>
        <v>135729</v>
      </c>
      <c r="K7" s="9">
        <f t="shared" si="0"/>
        <v>204302</v>
      </c>
      <c r="L7" s="9">
        <f t="shared" si="0"/>
        <v>155716</v>
      </c>
      <c r="M7" s="9">
        <f t="shared" si="0"/>
        <v>75703</v>
      </c>
      <c r="N7" s="9">
        <f t="shared" si="0"/>
        <v>49276</v>
      </c>
      <c r="O7" s="9">
        <f t="shared" si="0"/>
        <v>1802367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7737</v>
      </c>
      <c r="C8" s="11">
        <f t="shared" si="1"/>
        <v>7710</v>
      </c>
      <c r="D8" s="11">
        <f t="shared" si="1"/>
        <v>4398</v>
      </c>
      <c r="E8" s="11">
        <f t="shared" si="1"/>
        <v>1382</v>
      </c>
      <c r="F8" s="11">
        <f t="shared" si="1"/>
        <v>4874</v>
      </c>
      <c r="G8" s="11">
        <f t="shared" si="1"/>
        <v>9350</v>
      </c>
      <c r="H8" s="11">
        <f t="shared" si="1"/>
        <v>1258</v>
      </c>
      <c r="I8" s="11">
        <f t="shared" si="1"/>
        <v>9884</v>
      </c>
      <c r="J8" s="11">
        <f t="shared" si="1"/>
        <v>5562</v>
      </c>
      <c r="K8" s="11">
        <f t="shared" si="1"/>
        <v>3366</v>
      </c>
      <c r="L8" s="11">
        <f t="shared" si="1"/>
        <v>2168</v>
      </c>
      <c r="M8" s="11">
        <f t="shared" si="1"/>
        <v>3330</v>
      </c>
      <c r="N8" s="11">
        <f t="shared" si="1"/>
        <v>2182</v>
      </c>
      <c r="O8" s="11">
        <f t="shared" si="1"/>
        <v>63201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7737</v>
      </c>
      <c r="C9" s="11">
        <v>7710</v>
      </c>
      <c r="D9" s="11">
        <v>4398</v>
      </c>
      <c r="E9" s="11">
        <v>1382</v>
      </c>
      <c r="F9" s="11">
        <v>4874</v>
      </c>
      <c r="G9" s="11">
        <v>9350</v>
      </c>
      <c r="H9" s="11">
        <v>1258</v>
      </c>
      <c r="I9" s="11">
        <v>9884</v>
      </c>
      <c r="J9" s="11">
        <v>5562</v>
      </c>
      <c r="K9" s="11">
        <v>3366</v>
      </c>
      <c r="L9" s="11">
        <v>2168</v>
      </c>
      <c r="M9" s="11">
        <v>3330</v>
      </c>
      <c r="N9" s="11">
        <v>2154</v>
      </c>
      <c r="O9" s="11">
        <f>SUM(B9:N9)</f>
        <v>63173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28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245111</v>
      </c>
      <c r="C11" s="13">
        <v>155397</v>
      </c>
      <c r="D11" s="13">
        <v>159896</v>
      </c>
      <c r="E11" s="13">
        <v>42382</v>
      </c>
      <c r="F11" s="13">
        <v>129494</v>
      </c>
      <c r="G11" s="13">
        <v>212938</v>
      </c>
      <c r="H11" s="13">
        <v>27555</v>
      </c>
      <c r="I11" s="13">
        <v>162275</v>
      </c>
      <c r="J11" s="13">
        <v>130167</v>
      </c>
      <c r="K11" s="13">
        <v>200936</v>
      </c>
      <c r="L11" s="13">
        <v>153548</v>
      </c>
      <c r="M11" s="13">
        <v>72373</v>
      </c>
      <c r="N11" s="13">
        <v>47094</v>
      </c>
      <c r="O11" s="11">
        <f>SUM(B11:N11)</f>
        <v>1739166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20286</v>
      </c>
      <c r="C12" s="13">
        <v>16576</v>
      </c>
      <c r="D12" s="13">
        <v>14064</v>
      </c>
      <c r="E12" s="13">
        <v>5212</v>
      </c>
      <c r="F12" s="13">
        <v>13791</v>
      </c>
      <c r="G12" s="13">
        <v>24297</v>
      </c>
      <c r="H12" s="13">
        <v>3459</v>
      </c>
      <c r="I12" s="13">
        <v>18546</v>
      </c>
      <c r="J12" s="13">
        <v>12831</v>
      </c>
      <c r="K12" s="13">
        <v>14747</v>
      </c>
      <c r="L12" s="13">
        <v>11475</v>
      </c>
      <c r="M12" s="13">
        <v>4492</v>
      </c>
      <c r="N12" s="13">
        <v>2398</v>
      </c>
      <c r="O12" s="11">
        <f>SUM(B12:N12)</f>
        <v>162174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224825</v>
      </c>
      <c r="C13" s="15">
        <f t="shared" si="2"/>
        <v>138821</v>
      </c>
      <c r="D13" s="15">
        <f t="shared" si="2"/>
        <v>145832</v>
      </c>
      <c r="E13" s="15">
        <f t="shared" si="2"/>
        <v>37170</v>
      </c>
      <c r="F13" s="15">
        <f t="shared" si="2"/>
        <v>115703</v>
      </c>
      <c r="G13" s="15">
        <f t="shared" si="2"/>
        <v>188641</v>
      </c>
      <c r="H13" s="15">
        <f t="shared" si="2"/>
        <v>24096</v>
      </c>
      <c r="I13" s="15">
        <f t="shared" si="2"/>
        <v>143729</v>
      </c>
      <c r="J13" s="15">
        <f t="shared" si="2"/>
        <v>117336</v>
      </c>
      <c r="K13" s="15">
        <f t="shared" si="2"/>
        <v>186189</v>
      </c>
      <c r="L13" s="15">
        <f t="shared" si="2"/>
        <v>142073</v>
      </c>
      <c r="M13" s="15">
        <f t="shared" si="2"/>
        <v>67881</v>
      </c>
      <c r="N13" s="15">
        <f t="shared" si="2"/>
        <v>44696</v>
      </c>
      <c r="O13" s="11">
        <f>SUM(B13:N13)</f>
        <v>1576992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1.395558586844972</v>
      </c>
      <c r="C18" s="19">
        <v>1.541580261532699</v>
      </c>
      <c r="D18" s="19">
        <v>1.744926077593171</v>
      </c>
      <c r="E18" s="19">
        <v>1.044376486899217</v>
      </c>
      <c r="F18" s="19">
        <v>1.707787217255007</v>
      </c>
      <c r="G18" s="19">
        <v>1.689576130593577</v>
      </c>
      <c r="H18" s="19">
        <v>1.831704653622785</v>
      </c>
      <c r="I18" s="19">
        <v>1.421023595076147</v>
      </c>
      <c r="J18" s="19">
        <v>1.622187718727982</v>
      </c>
      <c r="K18" s="19">
        <v>1.47830239364063</v>
      </c>
      <c r="L18" s="19">
        <v>1.558801822566576</v>
      </c>
      <c r="M18" s="19">
        <v>1.517811863031356</v>
      </c>
      <c r="N18" s="19">
        <v>1.271661934807854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1148335.6900000002</v>
      </c>
      <c r="C20" s="24">
        <f aca="true" t="shared" si="3" ref="C20:O20">SUM(C21:C32)</f>
        <v>828168.4299999998</v>
      </c>
      <c r="D20" s="24">
        <f t="shared" si="3"/>
        <v>815254.8500000001</v>
      </c>
      <c r="E20" s="24">
        <f t="shared" si="3"/>
        <v>229686.24000000002</v>
      </c>
      <c r="F20" s="24">
        <f t="shared" si="3"/>
        <v>770312.6299999999</v>
      </c>
      <c r="G20" s="24">
        <f t="shared" si="3"/>
        <v>1042595.1000000001</v>
      </c>
      <c r="H20" s="24">
        <f t="shared" si="3"/>
        <v>212681.14999999997</v>
      </c>
      <c r="I20" s="24">
        <f t="shared" si="3"/>
        <v>833592.0399999999</v>
      </c>
      <c r="J20" s="24">
        <f t="shared" si="3"/>
        <v>725711.8500000001</v>
      </c>
      <c r="K20" s="24">
        <f t="shared" si="3"/>
        <v>1044015.42</v>
      </c>
      <c r="L20" s="24">
        <f t="shared" si="3"/>
        <v>902835.7699999999</v>
      </c>
      <c r="M20" s="24">
        <f t="shared" si="3"/>
        <v>488512.73</v>
      </c>
      <c r="N20" s="24">
        <f t="shared" si="3"/>
        <v>236998.70999999996</v>
      </c>
      <c r="O20" s="24">
        <f t="shared" si="3"/>
        <v>9278700.610000001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746407.3</v>
      </c>
      <c r="C21" s="28">
        <f aca="true" t="shared" si="4" ref="C21:N21">ROUND((C15+C16)*C7,2)</f>
        <v>497411.11</v>
      </c>
      <c r="D21" s="28">
        <f t="shared" si="4"/>
        <v>439404.3</v>
      </c>
      <c r="E21" s="28">
        <f t="shared" si="4"/>
        <v>199957.72</v>
      </c>
      <c r="F21" s="28">
        <f t="shared" si="4"/>
        <v>416527.36</v>
      </c>
      <c r="G21" s="28">
        <f t="shared" si="4"/>
        <v>566967.77</v>
      </c>
      <c r="H21" s="28">
        <f t="shared" si="4"/>
        <v>98673</v>
      </c>
      <c r="I21" s="28">
        <f t="shared" si="4"/>
        <v>521314.67</v>
      </c>
      <c r="J21" s="28">
        <f t="shared" si="4"/>
        <v>413389.82</v>
      </c>
      <c r="K21" s="28">
        <f t="shared" si="4"/>
        <v>588165.03</v>
      </c>
      <c r="L21" s="28">
        <f t="shared" si="4"/>
        <v>510437.05</v>
      </c>
      <c r="M21" s="28">
        <f t="shared" si="4"/>
        <v>286346.6</v>
      </c>
      <c r="N21" s="28">
        <f t="shared" si="4"/>
        <v>168361.31</v>
      </c>
      <c r="O21" s="28">
        <f aca="true" t="shared" si="5" ref="O21:O31">SUM(B21:N21)</f>
        <v>5453363.039999999</v>
      </c>
    </row>
    <row r="22" spans="1:23" ht="18.75" customHeight="1">
      <c r="A22" s="26" t="s">
        <v>33</v>
      </c>
      <c r="B22" s="28">
        <f>IF(B18&lt;&gt;0,ROUND((B18-1)*B21,2),0)</f>
        <v>295247.82</v>
      </c>
      <c r="C22" s="28">
        <f aca="true" t="shared" si="6" ref="C22:N22">IF(C18&lt;&gt;0,ROUND((C18-1)*C21,2),0)</f>
        <v>269388.04</v>
      </c>
      <c r="D22" s="28">
        <f t="shared" si="6"/>
        <v>327323.72</v>
      </c>
      <c r="E22" s="28">
        <f t="shared" si="6"/>
        <v>8873.42</v>
      </c>
      <c r="F22" s="28">
        <f t="shared" si="6"/>
        <v>294812.74</v>
      </c>
      <c r="G22" s="28">
        <f t="shared" si="6"/>
        <v>390967.44</v>
      </c>
      <c r="H22" s="28">
        <f t="shared" si="6"/>
        <v>82066.79</v>
      </c>
      <c r="I22" s="28">
        <f t="shared" si="6"/>
        <v>219485.78</v>
      </c>
      <c r="J22" s="28">
        <f t="shared" si="6"/>
        <v>257206.07</v>
      </c>
      <c r="K22" s="28">
        <f t="shared" si="6"/>
        <v>281320.74</v>
      </c>
      <c r="L22" s="28">
        <f t="shared" si="6"/>
        <v>285233.15</v>
      </c>
      <c r="M22" s="28">
        <f t="shared" si="6"/>
        <v>148273.67</v>
      </c>
      <c r="N22" s="28">
        <f t="shared" si="6"/>
        <v>45737.36</v>
      </c>
      <c r="O22" s="28">
        <f t="shared" si="5"/>
        <v>2905936.7399999993</v>
      </c>
      <c r="W22" s="51"/>
    </row>
    <row r="23" spans="1:15" ht="18.75" customHeight="1">
      <c r="A23" s="26" t="s">
        <v>34</v>
      </c>
      <c r="B23" s="28">
        <v>42386.91</v>
      </c>
      <c r="C23" s="28">
        <v>31896.09</v>
      </c>
      <c r="D23" s="28">
        <v>24401.73</v>
      </c>
      <c r="E23" s="28">
        <v>8078.64</v>
      </c>
      <c r="F23" s="28">
        <v>28034.61</v>
      </c>
      <c r="G23" s="28">
        <v>39114.05</v>
      </c>
      <c r="H23" s="28">
        <v>5735.43</v>
      </c>
      <c r="I23" s="28">
        <v>30873.52</v>
      </c>
      <c r="J23" s="28">
        <v>25753.53</v>
      </c>
      <c r="K23" s="28">
        <v>33160.07</v>
      </c>
      <c r="L23" s="28">
        <v>32108.24</v>
      </c>
      <c r="M23" s="28">
        <v>18019.92</v>
      </c>
      <c r="N23" s="28">
        <v>10361.94</v>
      </c>
      <c r="O23" s="28">
        <f t="shared" si="5"/>
        <v>329924.67999999993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1257.74</v>
      </c>
      <c r="C26" s="28">
        <v>928.54</v>
      </c>
      <c r="D26" s="28">
        <v>917.28</v>
      </c>
      <c r="E26" s="28">
        <v>253.24</v>
      </c>
      <c r="F26" s="28">
        <v>858.19</v>
      </c>
      <c r="G26" s="28">
        <v>1156.45</v>
      </c>
      <c r="H26" s="28">
        <v>216.66</v>
      </c>
      <c r="I26" s="28">
        <v>897.58</v>
      </c>
      <c r="J26" s="28">
        <v>807.54</v>
      </c>
      <c r="K26" s="28">
        <v>1159.26</v>
      </c>
      <c r="L26" s="28">
        <v>996.07</v>
      </c>
      <c r="M26" s="28">
        <v>526.17</v>
      </c>
      <c r="N26" s="28">
        <v>264.49</v>
      </c>
      <c r="O26" s="28">
        <f t="shared" si="5"/>
        <v>10239.21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714.22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20391.38</v>
      </c>
      <c r="E29" s="28">
        <v>10392.58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10105.79</v>
      </c>
      <c r="O29" s="28">
        <f t="shared" si="5"/>
        <v>410612.8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92581.85</v>
      </c>
      <c r="L30" s="28">
        <v>30720.14</v>
      </c>
      <c r="M30" s="28">
        <v>0</v>
      </c>
      <c r="N30" s="28">
        <v>0</v>
      </c>
      <c r="O30" s="28">
        <f t="shared" si="5"/>
        <v>123301.99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-889042.8</v>
      </c>
      <c r="C33" s="28">
        <f aca="true" t="shared" si="7" ref="C33:O33">+C34+C36+C49+C50+C51+C56-C57</f>
        <v>-33924</v>
      </c>
      <c r="D33" s="28">
        <f t="shared" si="7"/>
        <v>-19351.2</v>
      </c>
      <c r="E33" s="28">
        <f t="shared" si="7"/>
        <v>-6080.8</v>
      </c>
      <c r="F33" s="28">
        <f t="shared" si="7"/>
        <v>-21445.6</v>
      </c>
      <c r="G33" s="28">
        <f t="shared" si="7"/>
        <v>-41140</v>
      </c>
      <c r="H33" s="28">
        <f t="shared" si="7"/>
        <v>-5535.2</v>
      </c>
      <c r="I33" s="28">
        <f t="shared" si="7"/>
        <v>-610489.6</v>
      </c>
      <c r="J33" s="28">
        <f t="shared" si="7"/>
        <v>-24472.8</v>
      </c>
      <c r="K33" s="28">
        <f t="shared" si="7"/>
        <v>-734810.4</v>
      </c>
      <c r="L33" s="28">
        <f t="shared" si="7"/>
        <v>-675539.2</v>
      </c>
      <c r="M33" s="28">
        <f t="shared" si="7"/>
        <v>-14652</v>
      </c>
      <c r="N33" s="28">
        <f t="shared" si="7"/>
        <v>-9477.6</v>
      </c>
      <c r="O33" s="28">
        <f t="shared" si="7"/>
        <v>-3085961.2</v>
      </c>
    </row>
    <row r="34" spans="1:15" ht="18.75" customHeight="1">
      <c r="A34" s="26" t="s">
        <v>38</v>
      </c>
      <c r="B34" s="29">
        <f>+B35</f>
        <v>-34042.8</v>
      </c>
      <c r="C34" s="29">
        <f>+C35</f>
        <v>-33924</v>
      </c>
      <c r="D34" s="29">
        <f aca="true" t="shared" si="8" ref="D34:O34">+D35</f>
        <v>-19351.2</v>
      </c>
      <c r="E34" s="29">
        <f t="shared" si="8"/>
        <v>-6080.8</v>
      </c>
      <c r="F34" s="29">
        <f t="shared" si="8"/>
        <v>-21445.6</v>
      </c>
      <c r="G34" s="29">
        <f t="shared" si="8"/>
        <v>-41140</v>
      </c>
      <c r="H34" s="29">
        <f t="shared" si="8"/>
        <v>-5535.2</v>
      </c>
      <c r="I34" s="29">
        <f t="shared" si="8"/>
        <v>-43489.6</v>
      </c>
      <c r="J34" s="29">
        <f t="shared" si="8"/>
        <v>-24472.8</v>
      </c>
      <c r="K34" s="29">
        <f t="shared" si="8"/>
        <v>-14810.4</v>
      </c>
      <c r="L34" s="29">
        <f t="shared" si="8"/>
        <v>-9539.2</v>
      </c>
      <c r="M34" s="29">
        <f t="shared" si="8"/>
        <v>-14652</v>
      </c>
      <c r="N34" s="29">
        <f t="shared" si="8"/>
        <v>-9477.6</v>
      </c>
      <c r="O34" s="29">
        <f t="shared" si="8"/>
        <v>-277961.19999999995</v>
      </c>
    </row>
    <row r="35" spans="1:26" ht="18.75" customHeight="1">
      <c r="A35" s="27" t="s">
        <v>39</v>
      </c>
      <c r="B35" s="16">
        <f>ROUND((-B9)*$G$3,2)</f>
        <v>-34042.8</v>
      </c>
      <c r="C35" s="16">
        <f aca="true" t="shared" si="9" ref="C35:N35">ROUND((-C9)*$G$3,2)</f>
        <v>-33924</v>
      </c>
      <c r="D35" s="16">
        <f t="shared" si="9"/>
        <v>-19351.2</v>
      </c>
      <c r="E35" s="16">
        <f t="shared" si="9"/>
        <v>-6080.8</v>
      </c>
      <c r="F35" s="16">
        <f t="shared" si="9"/>
        <v>-21445.6</v>
      </c>
      <c r="G35" s="16">
        <f t="shared" si="9"/>
        <v>-41140</v>
      </c>
      <c r="H35" s="16">
        <f t="shared" si="9"/>
        <v>-5535.2</v>
      </c>
      <c r="I35" s="16">
        <f t="shared" si="9"/>
        <v>-43489.6</v>
      </c>
      <c r="J35" s="16">
        <f t="shared" si="9"/>
        <v>-24472.8</v>
      </c>
      <c r="K35" s="16">
        <f t="shared" si="9"/>
        <v>-14810.4</v>
      </c>
      <c r="L35" s="16">
        <f t="shared" si="9"/>
        <v>-9539.2</v>
      </c>
      <c r="M35" s="16">
        <f t="shared" si="9"/>
        <v>-14652</v>
      </c>
      <c r="N35" s="16">
        <f t="shared" si="9"/>
        <v>-9477.6</v>
      </c>
      <c r="O35" s="30">
        <f aca="true" t="shared" si="10" ref="O35:O57">SUM(B35:N35)</f>
        <v>-277961.19999999995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-855000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-2808000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-855000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-2808000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259292.89000000013</v>
      </c>
      <c r="C55" s="34">
        <f aca="true" t="shared" si="13" ref="C55:N55">+C20+C33</f>
        <v>794244.4299999998</v>
      </c>
      <c r="D55" s="34">
        <f t="shared" si="13"/>
        <v>795903.6500000001</v>
      </c>
      <c r="E55" s="34">
        <f t="shared" si="13"/>
        <v>223605.44000000003</v>
      </c>
      <c r="F55" s="34">
        <f t="shared" si="13"/>
        <v>748867.0299999999</v>
      </c>
      <c r="G55" s="34">
        <f t="shared" si="13"/>
        <v>1001455.1000000001</v>
      </c>
      <c r="H55" s="34">
        <f t="shared" si="13"/>
        <v>207145.94999999995</v>
      </c>
      <c r="I55" s="34">
        <f t="shared" si="13"/>
        <v>223102.43999999994</v>
      </c>
      <c r="J55" s="34">
        <f t="shared" si="13"/>
        <v>701239.05</v>
      </c>
      <c r="K55" s="34">
        <f t="shared" si="13"/>
        <v>309205.02</v>
      </c>
      <c r="L55" s="34">
        <f t="shared" si="13"/>
        <v>227296.56999999995</v>
      </c>
      <c r="M55" s="34">
        <f t="shared" si="13"/>
        <v>473860.73</v>
      </c>
      <c r="N55" s="34">
        <f t="shared" si="13"/>
        <v>227521.10999999996</v>
      </c>
      <c r="O55" s="34">
        <f>SUM(B55:N55)</f>
        <v>6192739.410000001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259292.88</v>
      </c>
      <c r="C61" s="42">
        <f t="shared" si="14"/>
        <v>794244.42</v>
      </c>
      <c r="D61" s="42">
        <f t="shared" si="14"/>
        <v>795903.66</v>
      </c>
      <c r="E61" s="42">
        <f t="shared" si="14"/>
        <v>223605.44</v>
      </c>
      <c r="F61" s="42">
        <f t="shared" si="14"/>
        <v>748867.04</v>
      </c>
      <c r="G61" s="42">
        <f t="shared" si="14"/>
        <v>1001455.11</v>
      </c>
      <c r="H61" s="42">
        <f t="shared" si="14"/>
        <v>207145.95</v>
      </c>
      <c r="I61" s="42">
        <f t="shared" si="14"/>
        <v>223102.43</v>
      </c>
      <c r="J61" s="42">
        <f t="shared" si="14"/>
        <v>701239.04</v>
      </c>
      <c r="K61" s="42">
        <f t="shared" si="14"/>
        <v>309205.02</v>
      </c>
      <c r="L61" s="42">
        <f t="shared" si="14"/>
        <v>227296.57</v>
      </c>
      <c r="M61" s="42">
        <f t="shared" si="14"/>
        <v>473860.72</v>
      </c>
      <c r="N61" s="42">
        <f t="shared" si="14"/>
        <v>227521.11</v>
      </c>
      <c r="O61" s="34">
        <f t="shared" si="14"/>
        <v>6192739.39</v>
      </c>
      <c r="Q61"/>
    </row>
    <row r="62" spans="1:18" ht="18.75" customHeight="1">
      <c r="A62" s="26" t="s">
        <v>54</v>
      </c>
      <c r="B62" s="42">
        <v>222028.87</v>
      </c>
      <c r="C62" s="42">
        <v>570804.16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792833.03</v>
      </c>
      <c r="P62"/>
      <c r="Q62"/>
      <c r="R62" s="41"/>
    </row>
    <row r="63" spans="1:16" ht="18.75" customHeight="1">
      <c r="A63" s="26" t="s">
        <v>55</v>
      </c>
      <c r="B63" s="42">
        <v>37264.01</v>
      </c>
      <c r="C63" s="42">
        <v>223440.26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260704.27000000002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795903.66</v>
      </c>
      <c r="E64" s="43">
        <v>0</v>
      </c>
      <c r="F64" s="43">
        <v>0</v>
      </c>
      <c r="G64" s="43">
        <v>0</v>
      </c>
      <c r="H64" s="42">
        <v>207145.95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1003049.6100000001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223605.44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223605.44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748867.04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748867.04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1001455.11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1001455.11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223102.43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223102.43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701239.04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701239.04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309205.02</v>
      </c>
      <c r="L70" s="29">
        <v>227296.57</v>
      </c>
      <c r="M70" s="43">
        <v>0</v>
      </c>
      <c r="N70" s="43">
        <v>0</v>
      </c>
      <c r="O70" s="34">
        <f t="shared" si="15"/>
        <v>536501.5900000001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473860.72</v>
      </c>
      <c r="N71" s="43">
        <v>0</v>
      </c>
      <c r="O71" s="34">
        <f t="shared" si="15"/>
        <v>473860.72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227521.11</v>
      </c>
      <c r="O72" s="46">
        <f t="shared" si="15"/>
        <v>227521.11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2024-06-06T17:23:45Z</dcterms:modified>
  <cp:category/>
  <cp:version/>
  <cp:contentType/>
  <cp:contentStatus/>
</cp:coreProperties>
</file>