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<sst xmlns="http://schemas.openxmlformats.org/spreadsheetml/2006/main" count="91" uniqueCount="88">
  <si>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</si>
  <si>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</si>
  <si>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</si>
  <si>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</si>
  <si>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</si>
  <si>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</si>
  <si>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</si>
  <si>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</si>
  <si>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</si>
  <si>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</si>
  <si>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</si>
  <si>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</si>
  <si>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</si>
  <si>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</si>
  <si>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</si>
  <si>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</si>
  <si>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</si>
  <si>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</si>
  <si>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</si>
  <si>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</si>
  <si>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</si>
  <si>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</si>
  <si>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</si>
  <si>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</si>
  <si>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</si>
  <si>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</si>
  <si>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</si>
  <si>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</si>
  <si>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</si>
  <si>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</si>
  <si>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</si>
  <si>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</si>
  <si>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</si>
  <si>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</si>
  <si>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</si>
  <si>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</si>
  <si>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</si>
  <si>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</si>
  <si>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</si>
  <si>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</si>
  <si>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</si>
  <si>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</si>
  <si>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</si>
  <si>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</si>
  <si>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</si>
  <si>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</si>
  <si>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</si>
  <si>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</si>
  <si>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</si>
  <si>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</si>
  <si>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</si>
  <si>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</si>
  <si>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</si>
  <si>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</si>
  <si>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</si>
  <si>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</si>
  <si>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</si>
  <si>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</si>
  <si>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</si>
  <si>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</si>
  <si>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</si>
  <si>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</si>
  <si>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</si>
  <si>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</si>
  <si>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</si>
  <si>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</si>
  <si>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</si>
  <si>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</si>
  <si>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</si>
  <si>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</si>
  <si>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</si>
  <si>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</si>
  <si>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</si>
  <si>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</si>
  <si>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</si>
  <si>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</si>
  <si>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</si>
  <si>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</si>
  <si>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</si>
  <si>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</si>
  <si>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</si>
  <si>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</si>
  <si>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</si>
  <si>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</si>
  <si>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02/06/24 - VENCIMENTO 07/06/24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</si>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</sst>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164" fontId="0" fillId="0" borderId="0" xfId="53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" fontId="26" fillId="36" borderId="11" xfId="49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167179</v>
      </c>
      <c r="C7" s="9">
        <f t="shared" si="0"/>
        <v>106012</v>
      </c>
      <c r="D7" s="9">
        <f t="shared" si="0"/>
        <v>98051</v>
      </c>
      <c r="E7" s="9">
        <f t="shared" si="0"/>
        <v>29238</v>
      </c>
      <c r="F7" s="9">
        <f t="shared" si="0"/>
        <v>94232</v>
      </c>
      <c r="G7" s="9">
        <f t="shared" si="0"/>
        <v>157427</v>
      </c>
      <c r="H7" s="9">
        <f t="shared" si="0"/>
        <v>18664</v>
      </c>
      <c r="I7" s="9">
        <f t="shared" si="0"/>
        <v>117092</v>
      </c>
      <c r="J7" s="9">
        <f t="shared" si="0"/>
        <v>103175</v>
      </c>
      <c r="K7" s="9">
        <f t="shared" si="0"/>
        <v>140380</v>
      </c>
      <c r="L7" s="9">
        <f t="shared" si="0"/>
        <v>104724</v>
      </c>
      <c r="M7" s="9">
        <f t="shared" si="0"/>
        <v>55112</v>
      </c>
      <c r="N7" s="9">
        <f t="shared" si="0"/>
        <v>29772</v>
      </c>
      <c r="O7" s="9">
        <f t="shared" si="0"/>
        <v>1221058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167179</v>
      </c>
      <c r="C11" s="13">
        <v>106012</v>
      </c>
      <c r="D11" s="13">
        <v>98051</v>
      </c>
      <c r="E11" s="13">
        <v>29238</v>
      </c>
      <c r="F11" s="13">
        <v>94232</v>
      </c>
      <c r="G11" s="13">
        <v>157427</v>
      </c>
      <c r="H11" s="13">
        <v>18664</v>
      </c>
      <c r="I11" s="13">
        <v>117092</v>
      </c>
      <c r="J11" s="13">
        <v>103175</v>
      </c>
      <c r="K11" s="13">
        <v>140380</v>
      </c>
      <c r="L11" s="13">
        <v>104724</v>
      </c>
      <c r="M11" s="13">
        <v>55112</v>
      </c>
      <c r="N11" s="13">
        <v>29772</v>
      </c>
      <c r="O11" s="11">
        <f>SUM(B11:N11)</f>
        <v>1221058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11541</v>
      </c>
      <c r="C12" s="13">
        <v>8604</v>
      </c>
      <c r="D12" s="13">
        <v>7275</v>
      </c>
      <c r="E12" s="13">
        <v>2915</v>
      </c>
      <c r="F12" s="13">
        <v>7656</v>
      </c>
      <c r="G12" s="13">
        <v>13807</v>
      </c>
      <c r="H12" s="13">
        <v>1775</v>
      </c>
      <c r="I12" s="13">
        <v>9452</v>
      </c>
      <c r="J12" s="13">
        <v>7972</v>
      </c>
      <c r="K12" s="13">
        <v>8587</v>
      </c>
      <c r="L12" s="13">
        <v>6745</v>
      </c>
      <c r="M12" s="13">
        <v>2711</v>
      </c>
      <c r="N12" s="13">
        <v>1159</v>
      </c>
      <c r="O12" s="11">
        <f>SUM(B12:N12)</f>
        <v>90199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155638</v>
      </c>
      <c r="C13" s="15">
        <f t="shared" si="2"/>
        <v>97408</v>
      </c>
      <c r="D13" s="15">
        <f t="shared" si="2"/>
        <v>90776</v>
      </c>
      <c r="E13" s="15">
        <f t="shared" si="2"/>
        <v>26323</v>
      </c>
      <c r="F13" s="15">
        <f t="shared" si="2"/>
        <v>86576</v>
      </c>
      <c r="G13" s="15">
        <f t="shared" si="2"/>
        <v>143620</v>
      </c>
      <c r="H13" s="15">
        <f t="shared" si="2"/>
        <v>16889</v>
      </c>
      <c r="I13" s="15">
        <f t="shared" si="2"/>
        <v>107640</v>
      </c>
      <c r="J13" s="15">
        <f t="shared" si="2"/>
        <v>95203</v>
      </c>
      <c r="K13" s="15">
        <f t="shared" si="2"/>
        <v>131793</v>
      </c>
      <c r="L13" s="15">
        <f t="shared" si="2"/>
        <v>97979</v>
      </c>
      <c r="M13" s="15">
        <f t="shared" si="2"/>
        <v>52401</v>
      </c>
      <c r="N13" s="15">
        <f t="shared" si="2"/>
        <v>28613</v>
      </c>
      <c r="O13" s="11">
        <f>SUM(B13:N13)</f>
        <v>1130859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1.395626589917455</v>
      </c>
      <c r="C18" s="19">
        <v>1.544596345042931</v>
      </c>
      <c r="D18" s="19">
        <v>1.73779087405</v>
      </c>
      <c r="E18" s="19">
        <v>1.034171099474906</v>
      </c>
      <c r="F18" s="19">
        <v>1.707608024772705</v>
      </c>
      <c r="G18" s="19">
        <v>1.692963464527179</v>
      </c>
      <c r="H18" s="19">
        <v>1.793656437457357</v>
      </c>
      <c r="I18" s="19">
        <v>1.421023595076147</v>
      </c>
      <c r="J18" s="19">
        <v>1.678042584857571</v>
      </c>
      <c r="K18" s="19">
        <v>1.479798884744235</v>
      </c>
      <c r="L18" s="19">
        <v>1.535890151685593</v>
      </c>
      <c r="M18" s="19">
        <v>1.518589458517384</v>
      </c>
      <c r="N18" s="19">
        <v>1.270094490537624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779985.17</v>
      </c>
      <c r="C20" s="24">
        <f aca="true" t="shared" si="3" ref="C20:O20">SUM(C21:C32)</f>
        <v>548136.93</v>
      </c>
      <c r="D20" s="24">
        <f t="shared" si="3"/>
        <v>497197.62000000005</v>
      </c>
      <c r="E20" s="24">
        <f t="shared" si="3"/>
        <v>156702.27000000002</v>
      </c>
      <c r="F20" s="24">
        <f t="shared" si="3"/>
        <v>549257.45</v>
      </c>
      <c r="G20" s="24">
        <f t="shared" si="3"/>
        <v>753060.3600000001</v>
      </c>
      <c r="H20" s="24">
        <f t="shared" si="3"/>
        <v>144970.06999999998</v>
      </c>
      <c r="I20" s="24">
        <f t="shared" si="3"/>
        <v>586027.6599999999</v>
      </c>
      <c r="J20" s="24">
        <f t="shared" si="3"/>
        <v>574307.09</v>
      </c>
      <c r="K20" s="24">
        <f t="shared" si="3"/>
        <v>765016.63</v>
      </c>
      <c r="L20" s="24">
        <f t="shared" si="3"/>
        <v>623614.07</v>
      </c>
      <c r="M20" s="24">
        <f t="shared" si="3"/>
        <v>366856.54</v>
      </c>
      <c r="N20" s="24">
        <f t="shared" si="3"/>
        <v>148611.12</v>
      </c>
      <c r="O20" s="24">
        <f t="shared" si="3"/>
        <v>6493742.979999999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493512.41</v>
      </c>
      <c r="C21" s="28">
        <f aca="true" t="shared" si="4" ref="C21:N21">ROUND((C15+C16)*C7,2)</f>
        <v>323294.2</v>
      </c>
      <c r="D21" s="28">
        <f t="shared" si="4"/>
        <v>262237.4</v>
      </c>
      <c r="E21" s="28">
        <f t="shared" si="4"/>
        <v>133588.42</v>
      </c>
      <c r="F21" s="28">
        <f t="shared" si="4"/>
        <v>292109.78</v>
      </c>
      <c r="G21" s="28">
        <f t="shared" si="4"/>
        <v>401533.31</v>
      </c>
      <c r="H21" s="28">
        <f t="shared" si="4"/>
        <v>63916.73</v>
      </c>
      <c r="I21" s="28">
        <f t="shared" si="4"/>
        <v>354566.29</v>
      </c>
      <c r="J21" s="28">
        <f t="shared" si="4"/>
        <v>314240.1</v>
      </c>
      <c r="K21" s="28">
        <f t="shared" si="4"/>
        <v>404139.98</v>
      </c>
      <c r="L21" s="28">
        <f t="shared" si="4"/>
        <v>343285.27</v>
      </c>
      <c r="M21" s="28">
        <f t="shared" si="4"/>
        <v>208461.14</v>
      </c>
      <c r="N21" s="28">
        <f t="shared" si="4"/>
        <v>101721.99</v>
      </c>
      <c r="O21" s="28">
        <f aca="true" t="shared" si="5" ref="O21:O31">SUM(B21:N21)</f>
        <v>3696607.0200000005</v>
      </c>
    </row>
    <row r="22" spans="1:23" ht="18.75" customHeight="1">
      <c r="A22" s="26" t="s">
        <v>33</v>
      </c>
      <c r="B22" s="28">
        <f>IF(B18&lt;&gt;0,ROUND((B18-1)*B21,2),0)</f>
        <v>195246.63</v>
      </c>
      <c r="C22" s="28">
        <f aca="true" t="shared" si="6" ref="C22:N22">IF(C18&lt;&gt;0,ROUND((C18-1)*C21,2),0)</f>
        <v>176064.84</v>
      </c>
      <c r="D22" s="28">
        <f t="shared" si="6"/>
        <v>193476.36</v>
      </c>
      <c r="E22" s="28">
        <f t="shared" si="6"/>
        <v>4564.86</v>
      </c>
      <c r="F22" s="28">
        <f t="shared" si="6"/>
        <v>206699.22</v>
      </c>
      <c r="G22" s="28">
        <f t="shared" si="6"/>
        <v>278247.91</v>
      </c>
      <c r="H22" s="28">
        <f t="shared" si="6"/>
        <v>50727.92</v>
      </c>
      <c r="I22" s="28">
        <f t="shared" si="6"/>
        <v>149280.77</v>
      </c>
      <c r="J22" s="28">
        <f t="shared" si="6"/>
        <v>213068.17</v>
      </c>
      <c r="K22" s="28">
        <f t="shared" si="6"/>
        <v>193905.91</v>
      </c>
      <c r="L22" s="28">
        <f t="shared" si="6"/>
        <v>183963.2</v>
      </c>
      <c r="M22" s="28">
        <f t="shared" si="6"/>
        <v>108105.75</v>
      </c>
      <c r="N22" s="28">
        <f t="shared" si="6"/>
        <v>27474.55</v>
      </c>
      <c r="O22" s="28">
        <f t="shared" si="5"/>
        <v>1980826.0899999996</v>
      </c>
      <c r="W22" s="51"/>
    </row>
    <row r="23" spans="1:15" ht="18.75" customHeight="1">
      <c r="A23" s="26" t="s">
        <v>34</v>
      </c>
      <c r="B23" s="28">
        <v>27033.76</v>
      </c>
      <c r="C23" s="28">
        <v>19391.93</v>
      </c>
      <c r="D23" s="28">
        <v>17510.7</v>
      </c>
      <c r="E23" s="28">
        <v>5792.23</v>
      </c>
      <c r="F23" s="28">
        <v>19533.04</v>
      </c>
      <c r="G23" s="28">
        <v>27747.37</v>
      </c>
      <c r="H23" s="28">
        <v>4142</v>
      </c>
      <c r="I23" s="28">
        <v>20310.36</v>
      </c>
      <c r="J23" s="28">
        <v>17563.23</v>
      </c>
      <c r="K23" s="28">
        <v>25598.34</v>
      </c>
      <c r="L23" s="28">
        <v>21821.72</v>
      </c>
      <c r="M23" s="28">
        <v>14408.67</v>
      </c>
      <c r="N23" s="28">
        <v>6921.5</v>
      </c>
      <c r="O23" s="28">
        <f t="shared" si="5"/>
        <v>227774.85000000003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1156.45</v>
      </c>
      <c r="C26" s="28">
        <v>841.31</v>
      </c>
      <c r="D26" s="28">
        <v>765.34</v>
      </c>
      <c r="E26" s="28">
        <v>233.54</v>
      </c>
      <c r="F26" s="28">
        <v>835.68</v>
      </c>
      <c r="G26" s="28">
        <v>1142.38</v>
      </c>
      <c r="H26" s="28">
        <v>194.15</v>
      </c>
      <c r="I26" s="28">
        <v>849.75</v>
      </c>
      <c r="J26" s="28">
        <v>880.7</v>
      </c>
      <c r="K26" s="28">
        <v>1162.08</v>
      </c>
      <c r="L26" s="28">
        <v>934.16</v>
      </c>
      <c r="M26" s="28">
        <v>534.61</v>
      </c>
      <c r="N26" s="28">
        <v>219.47</v>
      </c>
      <c r="O26" s="28">
        <f t="shared" si="5"/>
        <v>9749.619999999999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714.22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10392.58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10105.79</v>
      </c>
      <c r="O29" s="28">
        <f t="shared" si="5"/>
        <v>410612.8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30268.6</v>
      </c>
      <c r="M30" s="28">
        <v>0</v>
      </c>
      <c r="N30" s="28">
        <v>0</v>
      </c>
      <c r="O30" s="28">
        <f t="shared" si="5"/>
        <v>122850.45000000001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338985.17000000004</v>
      </c>
      <c r="C55" s="34">
        <f aca="true" t="shared" si="13" ref="C55:N55">+C20+C33</f>
        <v>548136.93</v>
      </c>
      <c r="D55" s="34">
        <f t="shared" si="13"/>
        <v>497197.62000000005</v>
      </c>
      <c r="E55" s="34">
        <f t="shared" si="13"/>
        <v>156702.27000000002</v>
      </c>
      <c r="F55" s="34">
        <f t="shared" si="13"/>
        <v>549257.45</v>
      </c>
      <c r="G55" s="34">
        <f t="shared" si="13"/>
        <v>753060.3600000001</v>
      </c>
      <c r="H55" s="34">
        <f t="shared" si="13"/>
        <v>144970.06999999998</v>
      </c>
      <c r="I55" s="34">
        <f t="shared" si="13"/>
        <v>316027.6599999999</v>
      </c>
      <c r="J55" s="34">
        <f t="shared" si="13"/>
        <v>574307.09</v>
      </c>
      <c r="K55" s="34">
        <f t="shared" si="13"/>
        <v>360016.63</v>
      </c>
      <c r="L55" s="34">
        <f t="shared" si="13"/>
        <v>254614.06999999995</v>
      </c>
      <c r="M55" s="34">
        <f t="shared" si="13"/>
        <v>366856.54</v>
      </c>
      <c r="N55" s="34">
        <f t="shared" si="13"/>
        <v>148611.12</v>
      </c>
      <c r="O55" s="34">
        <f>SUM(B55:N55)</f>
        <v>5008742.98</v>
      </c>
      <c r="P55"/>
      <c r="Q55" s="67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>
        <f>+B55-B61</f>
        <v>0</v>
      </c>
      <c r="C59" s="63">
        <f aca="true" t="shared" si="14" ref="C59:N59">+C55-C61</f>
        <v>0.010000000009313226</v>
      </c>
      <c r="D59" s="63">
        <f t="shared" si="14"/>
        <v>0</v>
      </c>
      <c r="E59" s="63">
        <f t="shared" si="14"/>
        <v>-0.009999999980209395</v>
      </c>
      <c r="F59" s="63">
        <f t="shared" si="14"/>
        <v>0</v>
      </c>
      <c r="G59" s="63">
        <f t="shared" si="14"/>
        <v>0</v>
      </c>
      <c r="H59" s="63">
        <f t="shared" si="14"/>
        <v>-0.010000000009313226</v>
      </c>
      <c r="I59" s="63">
        <f t="shared" si="14"/>
        <v>0</v>
      </c>
      <c r="J59" s="63">
        <f t="shared" si="14"/>
        <v>0</v>
      </c>
      <c r="K59" s="63">
        <f t="shared" si="14"/>
        <v>0</v>
      </c>
      <c r="L59" s="63">
        <f t="shared" si="14"/>
        <v>0</v>
      </c>
      <c r="M59" s="63">
        <f t="shared" si="14"/>
        <v>0</v>
      </c>
      <c r="N59" s="63">
        <f t="shared" si="14"/>
        <v>0</v>
      </c>
      <c r="O59" s="64"/>
      <c r="P59" s="58"/>
      <c r="Q59" s="58"/>
      <c r="R59" s="60"/>
      <c r="S59" s="58"/>
    </row>
    <row r="60" spans="1:17" ht="1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58"/>
      <c r="Q60" s="58"/>
    </row>
    <row r="61" spans="1:17" ht="18.75" customHeight="1">
      <c r="A61" s="14" t="s">
        <v>53</v>
      </c>
      <c r="B61" s="42">
        <f aca="true" t="shared" si="15" ref="B61:O61">SUM(B62:B72)</f>
        <v>338985.17000000004</v>
      </c>
      <c r="C61" s="42">
        <f t="shared" si="15"/>
        <v>548136.92</v>
      </c>
      <c r="D61" s="42">
        <f t="shared" si="15"/>
        <v>497197.62</v>
      </c>
      <c r="E61" s="42">
        <f t="shared" si="15"/>
        <v>156702.28</v>
      </c>
      <c r="F61" s="42">
        <f t="shared" si="15"/>
        <v>549257.45</v>
      </c>
      <c r="G61" s="42">
        <f t="shared" si="15"/>
        <v>753060.36</v>
      </c>
      <c r="H61" s="42">
        <f t="shared" si="15"/>
        <v>144970.08</v>
      </c>
      <c r="I61" s="42">
        <f t="shared" si="15"/>
        <v>316027.66</v>
      </c>
      <c r="J61" s="42">
        <f t="shared" si="15"/>
        <v>574307.09</v>
      </c>
      <c r="K61" s="42">
        <f t="shared" si="15"/>
        <v>360016.63</v>
      </c>
      <c r="L61" s="42">
        <f t="shared" si="15"/>
        <v>254614.07</v>
      </c>
      <c r="M61" s="42">
        <f t="shared" si="15"/>
        <v>366856.54</v>
      </c>
      <c r="N61" s="42">
        <f t="shared" si="15"/>
        <v>148611.12</v>
      </c>
      <c r="O61" s="34">
        <f t="shared" si="15"/>
        <v>5008742.99</v>
      </c>
      <c r="Q61"/>
    </row>
    <row r="62" spans="1:18" ht="18.75" customHeight="1">
      <c r="A62" s="26" t="s">
        <v>54</v>
      </c>
      <c r="B62" s="42">
        <v>286978.08</v>
      </c>
      <c r="C62" s="42">
        <v>396067.84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683045.92</v>
      </c>
      <c r="P62"/>
      <c r="Q62"/>
      <c r="R62" s="41"/>
    </row>
    <row r="63" spans="1:16" ht="18.75" customHeight="1">
      <c r="A63" s="26" t="s">
        <v>55</v>
      </c>
      <c r="B63" s="42">
        <v>52007.09</v>
      </c>
      <c r="C63" s="42">
        <v>152069.08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6" ref="O63:O72">SUM(B63:N63)</f>
        <v>204076.16999999998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497197.62</v>
      </c>
      <c r="E64" s="43">
        <v>0</v>
      </c>
      <c r="F64" s="43">
        <v>0</v>
      </c>
      <c r="G64" s="43">
        <v>0</v>
      </c>
      <c r="H64" s="42">
        <v>144970.08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6"/>
        <v>642167.7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156702.28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6"/>
        <v>156702.28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549257.45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6"/>
        <v>549257.45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753060.36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6"/>
        <v>753060.36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316027.66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6"/>
        <v>316027.66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574307.09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6"/>
        <v>574307.09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360016.63</v>
      </c>
      <c r="L70" s="29">
        <v>254614.07</v>
      </c>
      <c r="M70" s="43">
        <v>0</v>
      </c>
      <c r="N70" s="43">
        <v>0</v>
      </c>
      <c r="O70" s="34">
        <f t="shared" si="16"/>
        <v>614630.7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366856.54</v>
      </c>
      <c r="N71" s="43">
        <v>0</v>
      </c>
      <c r="O71" s="34">
        <f t="shared" si="16"/>
        <v>366856.54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148611.12</v>
      </c>
      <c r="O72" s="46">
        <f t="shared" si="16"/>
        <v>148611.12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2024-06-07T14:33:27Z</dcterms:modified>
  <cp:category/>
  <cp:version/>
  <cp:contentType/>
  <cp:contentStatus/>
</cp:coreProperties>
</file>