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<sst xmlns="http://schemas.openxmlformats.org/spreadsheetml/2006/main" count="90" uniqueCount="87">
  <si>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</si>
  <si>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</si>
  <si>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</si>
  <si>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</si>
  <si>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</si>
  <si>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</si>
  <si>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</si>
  <si>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</si>
  <si>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</si>
  <si>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</si>
  <si>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</si>
  <si>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</si>
  <si>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</si>
  <si>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</si>
  <si>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</si>
  <si>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</si>
  <si>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</si>
  <si>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</si>
  <si>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</si>
  <si>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</si>
  <si>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</si>
  <si>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</si>
  <si>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</si>
  <si>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</si>
  <si>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</si>
  <si>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</si>
  <si>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</si>
  <si>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</si>
  <si>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</si>
  <si>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</si>
  <si>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</si>
  <si>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</si>
  <si>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</si>
  <si>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</si>
  <si>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</si>
  <si>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</si>
  <si>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</si>
  <si>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</si>
  <si>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</si>
  <si>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</si>
  <si>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</si>
  <si>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</si>
  <si>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</si>
  <si>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</si>
  <si>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</si>
  <si>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</si>
  <si>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</si>
  <si>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</si>
  <si>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</si>
  <si>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</si>
  <si>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</si>
  <si>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</si>
  <si>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</si>
  <si>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</si>
  <si>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</si>
  <si>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</si>
  <si>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</si>
  <si>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</si>
  <si>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</si>
  <si>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</si>
  <si>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</si>
  <si>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</si>
  <si>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</si>
  <si>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</si>
  <si>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</si>
  <si>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</si>
  <si>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</si>
  <si>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</si>
  <si>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</si>
  <si>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</si>
  <si>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</si>
  <si>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</si>
  <si>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</si>
  <si>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</si>
  <si>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</si>
  <si>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</si>
  <si>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</si>
  <si>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</si>
  <si>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</si>
  <si>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</si>
  <si>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</si>
  <si>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</si>
  <si>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</si>
  <si>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</si>
  <si>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06/06/24 - VENCIMENTO 13/06/24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</si>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</sst>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420745</v>
      </c>
      <c r="C7" s="9">
        <f t="shared" si="0"/>
        <v>278602</v>
      </c>
      <c r="D7" s="9">
        <f t="shared" si="0"/>
        <v>251750</v>
      </c>
      <c r="E7" s="9">
        <f t="shared" si="0"/>
        <v>69822</v>
      </c>
      <c r="F7" s="9">
        <f t="shared" si="0"/>
        <v>229093</v>
      </c>
      <c r="G7" s="9">
        <f t="shared" si="0"/>
        <v>410659</v>
      </c>
      <c r="H7" s="9">
        <f t="shared" si="0"/>
        <v>51770</v>
      </c>
      <c r="I7" s="9">
        <f t="shared" si="0"/>
        <v>249959</v>
      </c>
      <c r="J7" s="9">
        <f t="shared" si="0"/>
        <v>226151</v>
      </c>
      <c r="K7" s="9">
        <f t="shared" si="0"/>
        <v>332422</v>
      </c>
      <c r="L7" s="9">
        <f t="shared" si="0"/>
        <v>263886</v>
      </c>
      <c r="M7" s="9">
        <f t="shared" si="0"/>
        <v>143612</v>
      </c>
      <c r="N7" s="9">
        <f t="shared" si="0"/>
        <v>91535</v>
      </c>
      <c r="O7" s="9">
        <f t="shared" si="0"/>
        <v>3020006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8742</v>
      </c>
      <c r="C8" s="11">
        <f t="shared" si="1"/>
        <v>8908</v>
      </c>
      <c r="D8" s="11">
        <f t="shared" si="1"/>
        <v>4874</v>
      </c>
      <c r="E8" s="11">
        <f t="shared" si="1"/>
        <v>1619</v>
      </c>
      <c r="F8" s="11">
        <f t="shared" si="1"/>
        <v>5682</v>
      </c>
      <c r="G8" s="11">
        <f t="shared" si="1"/>
        <v>11725</v>
      </c>
      <c r="H8" s="11">
        <f t="shared" si="1"/>
        <v>1736</v>
      </c>
      <c r="I8" s="11">
        <f t="shared" si="1"/>
        <v>10665</v>
      </c>
      <c r="J8" s="11">
        <f t="shared" si="1"/>
        <v>7087</v>
      </c>
      <c r="K8" s="11">
        <f t="shared" si="1"/>
        <v>3694</v>
      </c>
      <c r="L8" s="11">
        <f t="shared" si="1"/>
        <v>2717</v>
      </c>
      <c r="M8" s="11">
        <f t="shared" si="1"/>
        <v>5243</v>
      </c>
      <c r="N8" s="11">
        <f t="shared" si="1"/>
        <v>3323</v>
      </c>
      <c r="O8" s="11">
        <f t="shared" si="1"/>
        <v>76015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8742</v>
      </c>
      <c r="C9" s="11">
        <v>8908</v>
      </c>
      <c r="D9" s="11">
        <v>4874</v>
      </c>
      <c r="E9" s="11">
        <v>1619</v>
      </c>
      <c r="F9" s="11">
        <v>5682</v>
      </c>
      <c r="G9" s="11">
        <v>11725</v>
      </c>
      <c r="H9" s="11">
        <v>1736</v>
      </c>
      <c r="I9" s="11">
        <v>10665</v>
      </c>
      <c r="J9" s="11">
        <v>7087</v>
      </c>
      <c r="K9" s="11">
        <v>3693</v>
      </c>
      <c r="L9" s="11">
        <v>2717</v>
      </c>
      <c r="M9" s="11">
        <v>5243</v>
      </c>
      <c r="N9" s="11">
        <v>3268</v>
      </c>
      <c r="O9" s="11">
        <f>SUM(B9:N9)</f>
        <v>75959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55</v>
      </c>
      <c r="O10" s="11">
        <f>SUM(B10:N10)</f>
        <v>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412003</v>
      </c>
      <c r="C11" s="13">
        <v>269694</v>
      </c>
      <c r="D11" s="13">
        <v>246876</v>
      </c>
      <c r="E11" s="13">
        <v>68203</v>
      </c>
      <c r="F11" s="13">
        <v>223411</v>
      </c>
      <c r="G11" s="13">
        <v>398934</v>
      </c>
      <c r="H11" s="13">
        <v>50034</v>
      </c>
      <c r="I11" s="13">
        <v>239294</v>
      </c>
      <c r="J11" s="13">
        <v>219064</v>
      </c>
      <c r="K11" s="13">
        <v>328728</v>
      </c>
      <c r="L11" s="13">
        <v>261169</v>
      </c>
      <c r="M11" s="13">
        <v>138369</v>
      </c>
      <c r="N11" s="13">
        <v>88212</v>
      </c>
      <c r="O11" s="11">
        <f>SUM(B11:N11)</f>
        <v>2943991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32193</v>
      </c>
      <c r="C12" s="13">
        <v>26710</v>
      </c>
      <c r="D12" s="13">
        <v>19776</v>
      </c>
      <c r="E12" s="13">
        <v>8070</v>
      </c>
      <c r="F12" s="13">
        <v>21358</v>
      </c>
      <c r="G12" s="13">
        <v>40813</v>
      </c>
      <c r="H12" s="13">
        <v>5583</v>
      </c>
      <c r="I12" s="13">
        <v>24771</v>
      </c>
      <c r="J12" s="13">
        <v>20354</v>
      </c>
      <c r="K12" s="13">
        <v>24202</v>
      </c>
      <c r="L12" s="13">
        <v>19819</v>
      </c>
      <c r="M12" s="13">
        <v>7730</v>
      </c>
      <c r="N12" s="13">
        <v>4197</v>
      </c>
      <c r="O12" s="11">
        <f>SUM(B12:N12)</f>
        <v>255576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379810</v>
      </c>
      <c r="C13" s="15">
        <f t="shared" si="2"/>
        <v>242984</v>
      </c>
      <c r="D13" s="15">
        <f t="shared" si="2"/>
        <v>227100</v>
      </c>
      <c r="E13" s="15">
        <f t="shared" si="2"/>
        <v>60133</v>
      </c>
      <c r="F13" s="15">
        <f t="shared" si="2"/>
        <v>202053</v>
      </c>
      <c r="G13" s="15">
        <f t="shared" si="2"/>
        <v>358121</v>
      </c>
      <c r="H13" s="15">
        <f t="shared" si="2"/>
        <v>44451</v>
      </c>
      <c r="I13" s="15">
        <f t="shared" si="2"/>
        <v>214523</v>
      </c>
      <c r="J13" s="15">
        <f t="shared" si="2"/>
        <v>198710</v>
      </c>
      <c r="K13" s="15">
        <f t="shared" si="2"/>
        <v>304526</v>
      </c>
      <c r="L13" s="15">
        <f t="shared" si="2"/>
        <v>241350</v>
      </c>
      <c r="M13" s="15">
        <f t="shared" si="2"/>
        <v>130639</v>
      </c>
      <c r="N13" s="15">
        <f t="shared" si="2"/>
        <v>84015</v>
      </c>
      <c r="O13" s="11">
        <f>SUM(B13:N13)</f>
        <v>2688415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1.135003242595459</v>
      </c>
      <c r="C18" s="19">
        <v>1.235205470049665</v>
      </c>
      <c r="D18" s="19">
        <v>1.397435035635359</v>
      </c>
      <c r="E18" s="19">
        <v>0.846748126364623</v>
      </c>
      <c r="F18" s="19">
        <v>1.374724497528593</v>
      </c>
      <c r="G18" s="19">
        <v>1.325025803892887</v>
      </c>
      <c r="H18" s="19">
        <v>1.476740236502469</v>
      </c>
      <c r="I18" s="19">
        <v>1.322513562583781</v>
      </c>
      <c r="J18" s="19">
        <v>1.292841513555489</v>
      </c>
      <c r="K18" s="19">
        <v>1.153578865680899</v>
      </c>
      <c r="L18" s="19">
        <v>1.209106101637318</v>
      </c>
      <c r="M18" s="19">
        <v>1.130175332356806</v>
      </c>
      <c r="N18" s="19">
        <v>1.014918300279946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1541454.2700000003</v>
      </c>
      <c r="C20" s="24">
        <f aca="true" t="shared" si="3" ref="C20:O20">SUM(C21:C32)</f>
        <v>1124413.7300000002</v>
      </c>
      <c r="D20" s="24">
        <f t="shared" si="3"/>
        <v>997106.8500000001</v>
      </c>
      <c r="E20" s="24">
        <f t="shared" si="3"/>
        <v>296587.85999999987</v>
      </c>
      <c r="F20" s="24">
        <f t="shared" si="3"/>
        <v>1048830.12</v>
      </c>
      <c r="G20" s="24">
        <f t="shared" si="3"/>
        <v>1499828.5900000003</v>
      </c>
      <c r="H20" s="24">
        <f t="shared" si="3"/>
        <v>295954.77999999997</v>
      </c>
      <c r="I20" s="24">
        <f t="shared" si="3"/>
        <v>1108912.8599999999</v>
      </c>
      <c r="J20" s="24">
        <f t="shared" si="3"/>
        <v>957401.09</v>
      </c>
      <c r="K20" s="24">
        <f t="shared" si="3"/>
        <v>1296234.85</v>
      </c>
      <c r="L20" s="24">
        <f t="shared" si="3"/>
        <v>1170962.4800000002</v>
      </c>
      <c r="M20" s="24">
        <f t="shared" si="3"/>
        <v>675405.0900000001</v>
      </c>
      <c r="N20" s="24">
        <f t="shared" si="3"/>
        <v>346783.1</v>
      </c>
      <c r="O20" s="24">
        <f t="shared" si="3"/>
        <v>12359875.670000004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1242039.24</v>
      </c>
      <c r="C21" s="28">
        <f aca="true" t="shared" si="4" ref="C21:N21">ROUND((C15+C16)*C7,2)</f>
        <v>849624.66</v>
      </c>
      <c r="D21" s="28">
        <f t="shared" si="4"/>
        <v>673305.38</v>
      </c>
      <c r="E21" s="28">
        <f t="shared" si="4"/>
        <v>319016.72</v>
      </c>
      <c r="F21" s="28">
        <f t="shared" si="4"/>
        <v>710165.39</v>
      </c>
      <c r="G21" s="28">
        <f t="shared" si="4"/>
        <v>1047426.85</v>
      </c>
      <c r="H21" s="28">
        <f t="shared" si="4"/>
        <v>177291.54</v>
      </c>
      <c r="I21" s="28">
        <f t="shared" si="4"/>
        <v>756900.85</v>
      </c>
      <c r="J21" s="28">
        <f t="shared" si="4"/>
        <v>688788.1</v>
      </c>
      <c r="K21" s="28">
        <f t="shared" si="4"/>
        <v>957009.7</v>
      </c>
      <c r="L21" s="28">
        <f t="shared" si="4"/>
        <v>865018.31</v>
      </c>
      <c r="M21" s="28">
        <f t="shared" si="4"/>
        <v>543212.39</v>
      </c>
      <c r="N21" s="28">
        <f t="shared" si="4"/>
        <v>312747.63</v>
      </c>
      <c r="O21" s="28">
        <f aca="true" t="shared" si="5" ref="O21:O31">SUM(B21:N21)</f>
        <v>9142546.760000002</v>
      </c>
    </row>
    <row r="22" spans="1:23" ht="18.75" customHeight="1">
      <c r="A22" s="26" t="s">
        <v>33</v>
      </c>
      <c r="B22" s="28">
        <f>IF(B18&lt;&gt;0,ROUND((B18-1)*B21,2),0)</f>
        <v>167679.32</v>
      </c>
      <c r="C22" s="28">
        <f aca="true" t="shared" si="6" ref="C22:N22">IF(C18&lt;&gt;0,ROUND((C18-1)*C21,2),0)</f>
        <v>199836.37</v>
      </c>
      <c r="D22" s="28">
        <f t="shared" si="6"/>
        <v>267595.15</v>
      </c>
      <c r="E22" s="28">
        <f t="shared" si="6"/>
        <v>-48889.91</v>
      </c>
      <c r="F22" s="28">
        <f t="shared" si="6"/>
        <v>266116.37</v>
      </c>
      <c r="G22" s="28">
        <f t="shared" si="6"/>
        <v>340440.75</v>
      </c>
      <c r="H22" s="28">
        <f t="shared" si="6"/>
        <v>84522.01</v>
      </c>
      <c r="I22" s="28">
        <f t="shared" si="6"/>
        <v>244110.79</v>
      </c>
      <c r="J22" s="28">
        <f t="shared" si="6"/>
        <v>201705.75</v>
      </c>
      <c r="K22" s="28">
        <f t="shared" si="6"/>
        <v>146976.46</v>
      </c>
      <c r="L22" s="28">
        <f t="shared" si="6"/>
        <v>180880.61</v>
      </c>
      <c r="M22" s="28">
        <f t="shared" si="6"/>
        <v>70712.85</v>
      </c>
      <c r="N22" s="28">
        <f t="shared" si="6"/>
        <v>4665.66</v>
      </c>
      <c r="O22" s="28">
        <f t="shared" si="5"/>
        <v>2126352.18</v>
      </c>
      <c r="W22" s="51"/>
    </row>
    <row r="23" spans="1:15" ht="18.75" customHeight="1">
      <c r="A23" s="26" t="s">
        <v>34</v>
      </c>
      <c r="B23" s="28">
        <v>67520.83</v>
      </c>
      <c r="C23" s="28">
        <v>45532.98</v>
      </c>
      <c r="D23" s="28">
        <v>32221.91</v>
      </c>
      <c r="E23" s="28">
        <v>12019.59</v>
      </c>
      <c r="F23" s="28">
        <v>41658.27</v>
      </c>
      <c r="G23" s="28">
        <v>66412.34</v>
      </c>
      <c r="H23" s="28">
        <v>7935.3</v>
      </c>
      <c r="I23" s="28">
        <v>46045.09</v>
      </c>
      <c r="J23" s="28">
        <v>37612.34</v>
      </c>
      <c r="K23" s="28">
        <v>54102.26</v>
      </c>
      <c r="L23" s="28">
        <v>51000.2</v>
      </c>
      <c r="M23" s="28">
        <v>25624.19</v>
      </c>
      <c r="N23" s="28">
        <v>15985.14</v>
      </c>
      <c r="O23" s="28">
        <f t="shared" si="5"/>
        <v>503670.43999999994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875.07</v>
      </c>
      <c r="D26" s="28">
        <v>776.59</v>
      </c>
      <c r="E26" s="28">
        <v>225.1</v>
      </c>
      <c r="F26" s="28">
        <v>810.36</v>
      </c>
      <c r="G26" s="28">
        <v>1159.26</v>
      </c>
      <c r="H26" s="28">
        <v>216.66</v>
      </c>
      <c r="I26" s="28">
        <v>835.68</v>
      </c>
      <c r="J26" s="28">
        <v>740.01</v>
      </c>
      <c r="K26" s="28">
        <v>996.07</v>
      </c>
      <c r="L26" s="28">
        <v>897.58</v>
      </c>
      <c r="M26" s="28">
        <v>509.29</v>
      </c>
      <c r="N26" s="28">
        <v>264.5</v>
      </c>
      <c r="O26" s="28">
        <f t="shared" si="5"/>
        <v>9485.130000000001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413152.5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89521.89</v>
      </c>
      <c r="L30" s="28">
        <v>29824.66</v>
      </c>
      <c r="M30" s="28">
        <v>0</v>
      </c>
      <c r="N30" s="28">
        <v>0</v>
      </c>
      <c r="O30" s="28">
        <f t="shared" si="5"/>
        <v>119346.55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-38464.8</v>
      </c>
      <c r="C33" s="28">
        <f aca="true" t="shared" si="7" ref="C33:O33">+C34+C36+C49+C50+C51+C56-C57</f>
        <v>-39195.2</v>
      </c>
      <c r="D33" s="28">
        <f t="shared" si="7"/>
        <v>-21445.6</v>
      </c>
      <c r="E33" s="28">
        <f t="shared" si="7"/>
        <v>-7123.6</v>
      </c>
      <c r="F33" s="28">
        <f t="shared" si="7"/>
        <v>-25000.8</v>
      </c>
      <c r="G33" s="28">
        <f t="shared" si="7"/>
        <v>-51590</v>
      </c>
      <c r="H33" s="28">
        <f t="shared" si="7"/>
        <v>-7638.4</v>
      </c>
      <c r="I33" s="28">
        <f t="shared" si="7"/>
        <v>-46926</v>
      </c>
      <c r="J33" s="28">
        <f t="shared" si="7"/>
        <v>-31182.8</v>
      </c>
      <c r="K33" s="28">
        <f t="shared" si="7"/>
        <v>-16249.2</v>
      </c>
      <c r="L33" s="28">
        <f t="shared" si="7"/>
        <v>-11954.8</v>
      </c>
      <c r="M33" s="28">
        <f t="shared" si="7"/>
        <v>-23069.2</v>
      </c>
      <c r="N33" s="28">
        <f t="shared" si="7"/>
        <v>-14379.2</v>
      </c>
      <c r="O33" s="28">
        <f t="shared" si="7"/>
        <v>-334219.60000000003</v>
      </c>
    </row>
    <row r="34" spans="1:15" ht="18.75" customHeight="1">
      <c r="A34" s="26" t="s">
        <v>38</v>
      </c>
      <c r="B34" s="29">
        <f>+B35</f>
        <v>-38464.8</v>
      </c>
      <c r="C34" s="29">
        <f>+C35</f>
        <v>-39195.2</v>
      </c>
      <c r="D34" s="29">
        <f aca="true" t="shared" si="8" ref="D34:O34">+D35</f>
        <v>-21445.6</v>
      </c>
      <c r="E34" s="29">
        <f t="shared" si="8"/>
        <v>-7123.6</v>
      </c>
      <c r="F34" s="29">
        <f t="shared" si="8"/>
        <v>-25000.8</v>
      </c>
      <c r="G34" s="29">
        <f t="shared" si="8"/>
        <v>-51590</v>
      </c>
      <c r="H34" s="29">
        <f t="shared" si="8"/>
        <v>-7638.4</v>
      </c>
      <c r="I34" s="29">
        <f t="shared" si="8"/>
        <v>-46926</v>
      </c>
      <c r="J34" s="29">
        <f t="shared" si="8"/>
        <v>-31182.8</v>
      </c>
      <c r="K34" s="29">
        <f t="shared" si="8"/>
        <v>-16249.2</v>
      </c>
      <c r="L34" s="29">
        <f t="shared" si="8"/>
        <v>-11954.8</v>
      </c>
      <c r="M34" s="29">
        <f t="shared" si="8"/>
        <v>-23069.2</v>
      </c>
      <c r="N34" s="29">
        <f t="shared" si="8"/>
        <v>-14379.2</v>
      </c>
      <c r="O34" s="29">
        <f t="shared" si="8"/>
        <v>-334219.60000000003</v>
      </c>
    </row>
    <row r="35" spans="1:26" ht="18.75" customHeight="1">
      <c r="A35" s="27" t="s">
        <v>39</v>
      </c>
      <c r="B35" s="16">
        <f>ROUND((-B9)*$G$3,2)</f>
        <v>-38464.8</v>
      </c>
      <c r="C35" s="16">
        <f aca="true" t="shared" si="9" ref="C35:N35">ROUND((-C9)*$G$3,2)</f>
        <v>-39195.2</v>
      </c>
      <c r="D35" s="16">
        <f t="shared" si="9"/>
        <v>-21445.6</v>
      </c>
      <c r="E35" s="16">
        <f t="shared" si="9"/>
        <v>-7123.6</v>
      </c>
      <c r="F35" s="16">
        <f t="shared" si="9"/>
        <v>-25000.8</v>
      </c>
      <c r="G35" s="16">
        <f t="shared" si="9"/>
        <v>-51590</v>
      </c>
      <c r="H35" s="16">
        <f t="shared" si="9"/>
        <v>-7638.4</v>
      </c>
      <c r="I35" s="16">
        <f t="shared" si="9"/>
        <v>-46926</v>
      </c>
      <c r="J35" s="16">
        <f t="shared" si="9"/>
        <v>-31182.8</v>
      </c>
      <c r="K35" s="16">
        <f t="shared" si="9"/>
        <v>-16249.2</v>
      </c>
      <c r="L35" s="16">
        <f t="shared" si="9"/>
        <v>-11954.8</v>
      </c>
      <c r="M35" s="16">
        <f t="shared" si="9"/>
        <v>-23069.2</v>
      </c>
      <c r="N35" s="16">
        <f t="shared" si="9"/>
        <v>-14379.2</v>
      </c>
      <c r="O35" s="30">
        <f aca="true" t="shared" si="10" ref="O35:O57">SUM(B35:N35)</f>
        <v>-334219.60000000003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1502989.4700000002</v>
      </c>
      <c r="C55" s="34">
        <f aca="true" t="shared" si="13" ref="C55:N55">+C20+C33</f>
        <v>1085218.5300000003</v>
      </c>
      <c r="D55" s="34">
        <f t="shared" si="13"/>
        <v>975661.2500000001</v>
      </c>
      <c r="E55" s="34">
        <f t="shared" si="13"/>
        <v>289464.2599999999</v>
      </c>
      <c r="F55" s="34">
        <f t="shared" si="13"/>
        <v>1023829.3200000001</v>
      </c>
      <c r="G55" s="34">
        <f t="shared" si="13"/>
        <v>1448238.5900000003</v>
      </c>
      <c r="H55" s="34">
        <f t="shared" si="13"/>
        <v>288316.37999999995</v>
      </c>
      <c r="I55" s="34">
        <f t="shared" si="13"/>
        <v>1061986.8599999999</v>
      </c>
      <c r="J55" s="34">
        <f t="shared" si="13"/>
        <v>926218.2899999999</v>
      </c>
      <c r="K55" s="34">
        <f t="shared" si="13"/>
        <v>1279985.6500000001</v>
      </c>
      <c r="L55" s="34">
        <f t="shared" si="13"/>
        <v>1159007.6800000002</v>
      </c>
      <c r="M55" s="34">
        <f t="shared" si="13"/>
        <v>652335.8900000001</v>
      </c>
      <c r="N55" s="34">
        <f t="shared" si="13"/>
        <v>332403.89999999997</v>
      </c>
      <c r="O55" s="34">
        <f>SUM(B55:N55)</f>
        <v>12025656.07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1502989.4700000002</v>
      </c>
      <c r="C61" s="42">
        <f t="shared" si="14"/>
        <v>1085218.52</v>
      </c>
      <c r="D61" s="42">
        <f t="shared" si="14"/>
        <v>975661.24</v>
      </c>
      <c r="E61" s="42">
        <f t="shared" si="14"/>
        <v>289464.26</v>
      </c>
      <c r="F61" s="42">
        <f t="shared" si="14"/>
        <v>1023829.32</v>
      </c>
      <c r="G61" s="42">
        <f t="shared" si="14"/>
        <v>1448238.59</v>
      </c>
      <c r="H61" s="42">
        <f t="shared" si="14"/>
        <v>288316.38</v>
      </c>
      <c r="I61" s="42">
        <f t="shared" si="14"/>
        <v>1061986.85</v>
      </c>
      <c r="J61" s="42">
        <f t="shared" si="14"/>
        <v>926218.29</v>
      </c>
      <c r="K61" s="42">
        <f t="shared" si="14"/>
        <v>1279985.65</v>
      </c>
      <c r="L61" s="42">
        <f t="shared" si="14"/>
        <v>1159007.67</v>
      </c>
      <c r="M61" s="42">
        <f t="shared" si="14"/>
        <v>652335.89</v>
      </c>
      <c r="N61" s="42">
        <f t="shared" si="14"/>
        <v>332403.91</v>
      </c>
      <c r="O61" s="34">
        <f t="shared" si="14"/>
        <v>12025656.040000003</v>
      </c>
      <c r="Q61"/>
    </row>
    <row r="62" spans="1:18" ht="18.75" customHeight="1">
      <c r="A62" s="26" t="s">
        <v>54</v>
      </c>
      <c r="B62" s="42">
        <v>1235641.59</v>
      </c>
      <c r="C62" s="42">
        <v>777395.77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2013037.36</v>
      </c>
      <c r="P62"/>
      <c r="Q62"/>
      <c r="R62" s="41"/>
    </row>
    <row r="63" spans="1:16" ht="18.75" customHeight="1">
      <c r="A63" s="26" t="s">
        <v>55</v>
      </c>
      <c r="B63" s="42">
        <v>267347.88</v>
      </c>
      <c r="C63" s="42">
        <v>307822.75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575170.63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975661.24</v>
      </c>
      <c r="E64" s="43">
        <v>0</v>
      </c>
      <c r="F64" s="43">
        <v>0</v>
      </c>
      <c r="G64" s="43">
        <v>0</v>
      </c>
      <c r="H64" s="42">
        <v>288316.38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1263977.62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289464.26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289464.26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1023829.32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1023829.32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1448238.59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1448238.59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1061986.85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1061986.85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926218.29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926218.29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1279985.65</v>
      </c>
      <c r="L70" s="29">
        <v>1159007.67</v>
      </c>
      <c r="M70" s="43">
        <v>0</v>
      </c>
      <c r="N70" s="43">
        <v>0</v>
      </c>
      <c r="O70" s="34">
        <f t="shared" si="15"/>
        <v>2438993.32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652335.89</v>
      </c>
      <c r="N71" s="43">
        <v>0</v>
      </c>
      <c r="O71" s="34">
        <f t="shared" si="15"/>
        <v>652335.89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332403.91</v>
      </c>
      <c r="O72" s="46">
        <f t="shared" si="15"/>
        <v>332403.91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2024-06-12T19:30:59Z</dcterms:modified>
  <cp:category/>
  <cp:version/>
  <cp:contentType/>
  <cp:contentStatus/>
</cp:coreProperties>
</file>