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<sst xmlns="http://schemas.openxmlformats.org/spreadsheetml/2006/main" count="90" uniqueCount="87">
  <si>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</si>
  <si>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</si>
  <si>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</si>
  <si>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</si>
  <si>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</si>
  <si>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</si>
  <si>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</si>
  <si>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</si>
  <si>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</si>
  <si>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</si>
  <si>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</si>
  <si>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</si>
  <si>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</si>
  <si>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</si>
  <si>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</si>
  <si>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</si>
  <si>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</si>
  <si>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</si>
  <si>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</si>
  <si>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</si>
  <si>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</si>
  <si>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</si>
  <si>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</si>
  <si>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</si>
  <si>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</si>
  <si>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</si>
  <si>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</si>
  <si>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</si>
  <si>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</si>
  <si>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</si>
  <si>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</si>
  <si>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</si>
  <si>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</si>
  <si>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</si>
  <si>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</si>
  <si>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</si>
  <si>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</si>
  <si>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</si>
  <si>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</si>
  <si>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</si>
  <si>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</si>
  <si>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</si>
  <si>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</si>
  <si>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</si>
  <si>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</si>
  <si>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</si>
  <si>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</si>
  <si>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</si>
  <si>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</si>
  <si>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</si>
  <si>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</si>
  <si>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</si>
  <si>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</si>
  <si>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</si>
  <si>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</si>
  <si>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</si>
  <si>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</si>
  <si>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</si>
  <si>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</si>
  <si>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</si>
  <si>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</si>
  <si>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</si>
  <si>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</si>
  <si>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</si>
  <si>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</si>
  <si>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</si>
  <si>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</si>
  <si>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</si>
  <si>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</si>
  <si>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</si>
  <si>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</si>
  <si>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</si>
  <si>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</si>
  <si>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</si>
  <si>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</si>
  <si>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</si>
  <si>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</si>
  <si>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</si>
  <si>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</si>
  <si>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</si>
  <si>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</si>
  <si>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</si>
  <si>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</si>
  <si>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</si>
  <si>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08/06/24 - VENCIMENTO 14/06/24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</si>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</sst>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290500</v>
      </c>
      <c r="C7" s="9">
        <f t="shared" si="0"/>
        <v>185029</v>
      </c>
      <c r="D7" s="9">
        <f t="shared" si="0"/>
        <v>179315</v>
      </c>
      <c r="E7" s="9">
        <f t="shared" si="0"/>
        <v>49087</v>
      </c>
      <c r="F7" s="9">
        <f t="shared" si="0"/>
        <v>145413</v>
      </c>
      <c r="G7" s="9">
        <f t="shared" si="0"/>
        <v>252332</v>
      </c>
      <c r="H7" s="9">
        <f t="shared" si="0"/>
        <v>32310</v>
      </c>
      <c r="I7" s="9">
        <f t="shared" si="0"/>
        <v>141167</v>
      </c>
      <c r="J7" s="9">
        <f t="shared" si="0"/>
        <v>154381</v>
      </c>
      <c r="K7" s="9">
        <f t="shared" si="0"/>
        <v>222796</v>
      </c>
      <c r="L7" s="9">
        <f t="shared" si="0"/>
        <v>174242</v>
      </c>
      <c r="M7" s="9">
        <f t="shared" si="0"/>
        <v>84529</v>
      </c>
      <c r="N7" s="9">
        <f t="shared" si="0"/>
        <v>55171</v>
      </c>
      <c r="O7" s="9">
        <f t="shared" si="0"/>
        <v>1966272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9207</v>
      </c>
      <c r="C8" s="11">
        <f t="shared" si="1"/>
        <v>8697</v>
      </c>
      <c r="D8" s="11">
        <f t="shared" si="1"/>
        <v>5118</v>
      </c>
      <c r="E8" s="11">
        <f t="shared" si="1"/>
        <v>1566</v>
      </c>
      <c r="F8" s="11">
        <f t="shared" si="1"/>
        <v>5579</v>
      </c>
      <c r="G8" s="11">
        <f t="shared" si="1"/>
        <v>10992</v>
      </c>
      <c r="H8" s="11">
        <f t="shared" si="1"/>
        <v>1606</v>
      </c>
      <c r="I8" s="11">
        <f t="shared" si="1"/>
        <v>8498</v>
      </c>
      <c r="J8" s="11">
        <f t="shared" si="1"/>
        <v>6780</v>
      </c>
      <c r="K8" s="11">
        <f t="shared" si="1"/>
        <v>3829</v>
      </c>
      <c r="L8" s="11">
        <f t="shared" si="1"/>
        <v>2842</v>
      </c>
      <c r="M8" s="11">
        <f t="shared" si="1"/>
        <v>3856</v>
      </c>
      <c r="N8" s="11">
        <f t="shared" si="1"/>
        <v>2666</v>
      </c>
      <c r="O8" s="11">
        <f t="shared" si="1"/>
        <v>71236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9207</v>
      </c>
      <c r="C9" s="11">
        <v>8697</v>
      </c>
      <c r="D9" s="11">
        <v>5118</v>
      </c>
      <c r="E9" s="11">
        <v>1566</v>
      </c>
      <c r="F9" s="11">
        <v>5579</v>
      </c>
      <c r="G9" s="11">
        <v>10992</v>
      </c>
      <c r="H9" s="11">
        <v>1606</v>
      </c>
      <c r="I9" s="11">
        <v>8498</v>
      </c>
      <c r="J9" s="11">
        <v>6780</v>
      </c>
      <c r="K9" s="11">
        <v>3829</v>
      </c>
      <c r="L9" s="11">
        <v>2841</v>
      </c>
      <c r="M9" s="11">
        <v>3856</v>
      </c>
      <c r="N9" s="11">
        <v>2614</v>
      </c>
      <c r="O9" s="11">
        <f>SUM(B9:N9)</f>
        <v>71183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52</v>
      </c>
      <c r="O10" s="11">
        <f>SUM(B10:N10)</f>
        <v>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281293</v>
      </c>
      <c r="C11" s="13">
        <v>176332</v>
      </c>
      <c r="D11" s="13">
        <v>174197</v>
      </c>
      <c r="E11" s="13">
        <v>47521</v>
      </c>
      <c r="F11" s="13">
        <v>139834</v>
      </c>
      <c r="G11" s="13">
        <v>241340</v>
      </c>
      <c r="H11" s="13">
        <v>30704</v>
      </c>
      <c r="I11" s="13">
        <v>132669</v>
      </c>
      <c r="J11" s="13">
        <v>147601</v>
      </c>
      <c r="K11" s="13">
        <v>218967</v>
      </c>
      <c r="L11" s="13">
        <v>171400</v>
      </c>
      <c r="M11" s="13">
        <v>80673</v>
      </c>
      <c r="N11" s="13">
        <v>52505</v>
      </c>
      <c r="O11" s="11">
        <f>SUM(B11:N11)</f>
        <v>1895036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23268</v>
      </c>
      <c r="C12" s="13">
        <v>18987</v>
      </c>
      <c r="D12" s="13">
        <v>15488</v>
      </c>
      <c r="E12" s="13">
        <v>5861</v>
      </c>
      <c r="F12" s="13">
        <v>15065</v>
      </c>
      <c r="G12" s="13">
        <v>27320</v>
      </c>
      <c r="H12" s="13">
        <v>3855</v>
      </c>
      <c r="I12" s="13">
        <v>15046</v>
      </c>
      <c r="J12" s="13">
        <v>14587</v>
      </c>
      <c r="K12" s="13">
        <v>16456</v>
      </c>
      <c r="L12" s="13">
        <v>12943</v>
      </c>
      <c r="M12" s="13">
        <v>5198</v>
      </c>
      <c r="N12" s="13">
        <v>2704</v>
      </c>
      <c r="O12" s="11">
        <f>SUM(B12:N12)</f>
        <v>176778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258025</v>
      </c>
      <c r="C13" s="15">
        <f t="shared" si="2"/>
        <v>157345</v>
      </c>
      <c r="D13" s="15">
        <f t="shared" si="2"/>
        <v>158709</v>
      </c>
      <c r="E13" s="15">
        <f t="shared" si="2"/>
        <v>41660</v>
      </c>
      <c r="F13" s="15">
        <f t="shared" si="2"/>
        <v>124769</v>
      </c>
      <c r="G13" s="15">
        <f t="shared" si="2"/>
        <v>214020</v>
      </c>
      <c r="H13" s="15">
        <f t="shared" si="2"/>
        <v>26849</v>
      </c>
      <c r="I13" s="15">
        <f t="shared" si="2"/>
        <v>117623</v>
      </c>
      <c r="J13" s="15">
        <f t="shared" si="2"/>
        <v>133014</v>
      </c>
      <c r="K13" s="15">
        <f t="shared" si="2"/>
        <v>202511</v>
      </c>
      <c r="L13" s="15">
        <f t="shared" si="2"/>
        <v>158457</v>
      </c>
      <c r="M13" s="15">
        <f t="shared" si="2"/>
        <v>75475</v>
      </c>
      <c r="N13" s="15">
        <f t="shared" si="2"/>
        <v>49801</v>
      </c>
      <c r="O13" s="11">
        <f>SUM(B13:N13)</f>
        <v>1718258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1.14339683370459</v>
      </c>
      <c r="C18" s="19">
        <v>1.271221024111797</v>
      </c>
      <c r="D18" s="19">
        <v>1.48368254180409</v>
      </c>
      <c r="E18" s="19">
        <v>0.838720056262451</v>
      </c>
      <c r="F18" s="19">
        <v>1.349185954153396</v>
      </c>
      <c r="G18" s="19">
        <v>1.339630315010556</v>
      </c>
      <c r="H18" s="19">
        <v>1.452541282070685</v>
      </c>
      <c r="I18" s="19">
        <v>1.422899448119327</v>
      </c>
      <c r="J18" s="19">
        <v>1.363112821344146</v>
      </c>
      <c r="K18" s="19">
        <v>1.203491786206328</v>
      </c>
      <c r="L18" s="19">
        <v>1.249958931258421</v>
      </c>
      <c r="M18" s="19">
        <v>1.152701255645977</v>
      </c>
      <c r="N18" s="19">
        <v>1.029234362871416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1087806.6900000002</v>
      </c>
      <c r="C20" s="24">
        <f aca="true" t="shared" si="3" ref="C20:O20">SUM(C21:C32)</f>
        <v>778762.1599999999</v>
      </c>
      <c r="D20" s="24">
        <f t="shared" si="3"/>
        <v>760487.13</v>
      </c>
      <c r="E20" s="24">
        <f t="shared" si="3"/>
        <v>210300.84</v>
      </c>
      <c r="F20" s="24">
        <f t="shared" si="3"/>
        <v>666390.6500000001</v>
      </c>
      <c r="G20" s="24">
        <f t="shared" si="3"/>
        <v>946522.6100000001</v>
      </c>
      <c r="H20" s="24">
        <f t="shared" si="3"/>
        <v>192826.43</v>
      </c>
      <c r="I20" s="24">
        <f t="shared" si="3"/>
        <v>700660.91</v>
      </c>
      <c r="J20" s="24">
        <f t="shared" si="3"/>
        <v>696309.6199999999</v>
      </c>
      <c r="K20" s="24">
        <f t="shared" si="3"/>
        <v>946527.3900000001</v>
      </c>
      <c r="L20" s="24">
        <f t="shared" si="3"/>
        <v>820271.47</v>
      </c>
      <c r="M20" s="24">
        <f t="shared" si="3"/>
        <v>420595.08999999997</v>
      </c>
      <c r="N20" s="24">
        <f t="shared" si="3"/>
        <v>217432.71000000002</v>
      </c>
      <c r="O20" s="24">
        <f t="shared" si="3"/>
        <v>8444893.700000001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857556</v>
      </c>
      <c r="C21" s="28">
        <f aca="true" t="shared" si="4" ref="C21:N21">ROUND((C15+C16)*C7,2)</f>
        <v>564264.44</v>
      </c>
      <c r="D21" s="28">
        <f t="shared" si="4"/>
        <v>479577.97</v>
      </c>
      <c r="E21" s="28">
        <f t="shared" si="4"/>
        <v>224278.5</v>
      </c>
      <c r="F21" s="28">
        <f t="shared" si="4"/>
        <v>450765.76</v>
      </c>
      <c r="G21" s="28">
        <f t="shared" si="4"/>
        <v>643598</v>
      </c>
      <c r="H21" s="28">
        <f t="shared" si="4"/>
        <v>110648.83</v>
      </c>
      <c r="I21" s="28">
        <f t="shared" si="4"/>
        <v>427467.79</v>
      </c>
      <c r="J21" s="28">
        <f t="shared" si="4"/>
        <v>470198.21</v>
      </c>
      <c r="K21" s="28">
        <f t="shared" si="4"/>
        <v>641407.4</v>
      </c>
      <c r="L21" s="28">
        <f t="shared" si="4"/>
        <v>571165.28</v>
      </c>
      <c r="M21" s="28">
        <f t="shared" si="4"/>
        <v>319730.94</v>
      </c>
      <c r="N21" s="28">
        <f t="shared" si="4"/>
        <v>188502.76</v>
      </c>
      <c r="O21" s="28">
        <f aca="true" t="shared" si="5" ref="O21:O31">SUM(B21:N21)</f>
        <v>5949161.880000001</v>
      </c>
    </row>
    <row r="22" spans="1:23" ht="18.75" customHeight="1">
      <c r="A22" s="26" t="s">
        <v>33</v>
      </c>
      <c r="B22" s="28">
        <f>IF(B18&lt;&gt;0,ROUND((B18-1)*B21,2),0)</f>
        <v>122970.82</v>
      </c>
      <c r="C22" s="28">
        <f aca="true" t="shared" si="6" ref="C22:N22">IF(C18&lt;&gt;0,ROUND((C18-1)*C21,2),0)</f>
        <v>153040.38</v>
      </c>
      <c r="D22" s="28">
        <f t="shared" si="6"/>
        <v>231963.49</v>
      </c>
      <c r="E22" s="28">
        <f t="shared" si="6"/>
        <v>-36171.62</v>
      </c>
      <c r="F22" s="28">
        <f t="shared" si="6"/>
        <v>157401.07</v>
      </c>
      <c r="G22" s="28">
        <f t="shared" si="6"/>
        <v>218585.39</v>
      </c>
      <c r="H22" s="28">
        <f t="shared" si="6"/>
        <v>50073.16</v>
      </c>
      <c r="I22" s="28">
        <f t="shared" si="6"/>
        <v>180775.89</v>
      </c>
      <c r="J22" s="28">
        <f t="shared" si="6"/>
        <v>170735</v>
      </c>
      <c r="K22" s="28">
        <f t="shared" si="6"/>
        <v>130521.14</v>
      </c>
      <c r="L22" s="28">
        <f t="shared" si="6"/>
        <v>142767.86</v>
      </c>
      <c r="M22" s="28">
        <f t="shared" si="6"/>
        <v>48823.32</v>
      </c>
      <c r="N22" s="28">
        <f t="shared" si="6"/>
        <v>5510.76</v>
      </c>
      <c r="O22" s="28">
        <f t="shared" si="5"/>
        <v>1576996.6600000001</v>
      </c>
      <c r="W22" s="51"/>
    </row>
    <row r="23" spans="1:15" ht="18.75" customHeight="1">
      <c r="A23" s="26" t="s">
        <v>34</v>
      </c>
      <c r="B23" s="28">
        <v>42907.42</v>
      </c>
      <c r="C23" s="28">
        <v>31933.51</v>
      </c>
      <c r="D23" s="28">
        <v>24778.36</v>
      </c>
      <c r="E23" s="28">
        <v>7721.55</v>
      </c>
      <c r="F23" s="28">
        <v>27314.04</v>
      </c>
      <c r="G23" s="28">
        <v>38776.5</v>
      </c>
      <c r="H23" s="28">
        <v>5895.7</v>
      </c>
      <c r="I23" s="28">
        <v>30561.1</v>
      </c>
      <c r="J23" s="28">
        <v>25952.07</v>
      </c>
      <c r="K23" s="28">
        <v>33212.39</v>
      </c>
      <c r="L23" s="28">
        <v>31595.64</v>
      </c>
      <c r="M23" s="28">
        <v>16190.8</v>
      </c>
      <c r="N23" s="28">
        <v>10031.7</v>
      </c>
      <c r="O23" s="28">
        <f t="shared" si="5"/>
        <v>326870.78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1336.53</v>
      </c>
      <c r="C26" s="28">
        <v>979.18</v>
      </c>
      <c r="D26" s="28">
        <v>959.49</v>
      </c>
      <c r="E26" s="28">
        <v>256.05</v>
      </c>
      <c r="F26" s="28">
        <v>830.05</v>
      </c>
      <c r="G26" s="28">
        <v>1173.33</v>
      </c>
      <c r="H26" s="28">
        <v>219.47</v>
      </c>
      <c r="I26" s="28">
        <v>835.68</v>
      </c>
      <c r="J26" s="28">
        <v>869.45</v>
      </c>
      <c r="K26" s="28">
        <v>1176.14</v>
      </c>
      <c r="L26" s="28">
        <v>1010.13</v>
      </c>
      <c r="M26" s="28">
        <v>503.66</v>
      </c>
      <c r="N26" s="28">
        <v>267.32</v>
      </c>
      <c r="O26" s="28">
        <f t="shared" si="5"/>
        <v>10416.48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413152.5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30391.44</v>
      </c>
      <c r="M30" s="28">
        <v>0</v>
      </c>
      <c r="N30" s="28">
        <v>0</v>
      </c>
      <c r="O30" s="28">
        <f t="shared" si="5"/>
        <v>122973.29000000001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-895510.8</v>
      </c>
      <c r="C33" s="28">
        <f aca="true" t="shared" si="7" ref="C33:O33">+C34+C36+C49+C50+C51+C56-C57</f>
        <v>-38266.8</v>
      </c>
      <c r="D33" s="28">
        <f t="shared" si="7"/>
        <v>-22519.2</v>
      </c>
      <c r="E33" s="28">
        <f t="shared" si="7"/>
        <v>-6890.4</v>
      </c>
      <c r="F33" s="28">
        <f t="shared" si="7"/>
        <v>-24547.6</v>
      </c>
      <c r="G33" s="28">
        <f t="shared" si="7"/>
        <v>-48364.8</v>
      </c>
      <c r="H33" s="28">
        <f t="shared" si="7"/>
        <v>-7066.4</v>
      </c>
      <c r="I33" s="28">
        <f t="shared" si="7"/>
        <v>-604391.2</v>
      </c>
      <c r="J33" s="28">
        <f t="shared" si="7"/>
        <v>-29832</v>
      </c>
      <c r="K33" s="28">
        <f t="shared" si="7"/>
        <v>-736847.6</v>
      </c>
      <c r="L33" s="28">
        <f t="shared" si="7"/>
        <v>-678500.4</v>
      </c>
      <c r="M33" s="28">
        <f t="shared" si="7"/>
        <v>-16966.4</v>
      </c>
      <c r="N33" s="28">
        <f t="shared" si="7"/>
        <v>-11501.6</v>
      </c>
      <c r="O33" s="28">
        <f t="shared" si="7"/>
        <v>-3121205.2</v>
      </c>
    </row>
    <row r="34" spans="1:15" ht="18.75" customHeight="1">
      <c r="A34" s="26" t="s">
        <v>38</v>
      </c>
      <c r="B34" s="29">
        <f>+B35</f>
        <v>-40510.8</v>
      </c>
      <c r="C34" s="29">
        <f>+C35</f>
        <v>-38266.8</v>
      </c>
      <c r="D34" s="29">
        <f aca="true" t="shared" si="8" ref="D34:O34">+D35</f>
        <v>-22519.2</v>
      </c>
      <c r="E34" s="29">
        <f t="shared" si="8"/>
        <v>-6890.4</v>
      </c>
      <c r="F34" s="29">
        <f t="shared" si="8"/>
        <v>-24547.6</v>
      </c>
      <c r="G34" s="29">
        <f t="shared" si="8"/>
        <v>-48364.8</v>
      </c>
      <c r="H34" s="29">
        <f t="shared" si="8"/>
        <v>-7066.4</v>
      </c>
      <c r="I34" s="29">
        <f t="shared" si="8"/>
        <v>-37391.2</v>
      </c>
      <c r="J34" s="29">
        <f t="shared" si="8"/>
        <v>-29832</v>
      </c>
      <c r="K34" s="29">
        <f t="shared" si="8"/>
        <v>-16847.6</v>
      </c>
      <c r="L34" s="29">
        <f t="shared" si="8"/>
        <v>-12500.4</v>
      </c>
      <c r="M34" s="29">
        <f t="shared" si="8"/>
        <v>-16966.4</v>
      </c>
      <c r="N34" s="29">
        <f t="shared" si="8"/>
        <v>-11501.6</v>
      </c>
      <c r="O34" s="29">
        <f t="shared" si="8"/>
        <v>-313205.19999999995</v>
      </c>
    </row>
    <row r="35" spans="1:26" ht="18.75" customHeight="1">
      <c r="A35" s="27" t="s">
        <v>39</v>
      </c>
      <c r="B35" s="16">
        <f>ROUND((-B9)*$G$3,2)</f>
        <v>-40510.8</v>
      </c>
      <c r="C35" s="16">
        <f aca="true" t="shared" si="9" ref="C35:N35">ROUND((-C9)*$G$3,2)</f>
        <v>-38266.8</v>
      </c>
      <c r="D35" s="16">
        <f t="shared" si="9"/>
        <v>-22519.2</v>
      </c>
      <c r="E35" s="16">
        <f t="shared" si="9"/>
        <v>-6890.4</v>
      </c>
      <c r="F35" s="16">
        <f t="shared" si="9"/>
        <v>-24547.6</v>
      </c>
      <c r="G35" s="16">
        <f t="shared" si="9"/>
        <v>-48364.8</v>
      </c>
      <c r="H35" s="16">
        <f t="shared" si="9"/>
        <v>-7066.4</v>
      </c>
      <c r="I35" s="16">
        <f t="shared" si="9"/>
        <v>-37391.2</v>
      </c>
      <c r="J35" s="16">
        <f t="shared" si="9"/>
        <v>-29832</v>
      </c>
      <c r="K35" s="16">
        <f t="shared" si="9"/>
        <v>-16847.6</v>
      </c>
      <c r="L35" s="16">
        <f t="shared" si="9"/>
        <v>-12500.4</v>
      </c>
      <c r="M35" s="16">
        <f t="shared" si="9"/>
        <v>-16966.4</v>
      </c>
      <c r="N35" s="16">
        <f t="shared" si="9"/>
        <v>-11501.6</v>
      </c>
      <c r="O35" s="30">
        <f aca="true" t="shared" si="10" ref="O35:O57">SUM(B35:N35)</f>
        <v>-313205.19999999995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-855000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-2808000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192295.89000000013</v>
      </c>
      <c r="C55" s="34">
        <f aca="true" t="shared" si="13" ref="C55:N55">+C20+C33</f>
        <v>740495.3599999999</v>
      </c>
      <c r="D55" s="34">
        <f t="shared" si="13"/>
        <v>737967.93</v>
      </c>
      <c r="E55" s="34">
        <f t="shared" si="13"/>
        <v>203410.44</v>
      </c>
      <c r="F55" s="34">
        <f t="shared" si="13"/>
        <v>641843.0500000002</v>
      </c>
      <c r="G55" s="34">
        <f t="shared" si="13"/>
        <v>898157.81</v>
      </c>
      <c r="H55" s="34">
        <f t="shared" si="13"/>
        <v>185760.03</v>
      </c>
      <c r="I55" s="34">
        <f t="shared" si="13"/>
        <v>96269.71000000008</v>
      </c>
      <c r="J55" s="34">
        <f t="shared" si="13"/>
        <v>666477.6199999999</v>
      </c>
      <c r="K55" s="34">
        <f t="shared" si="13"/>
        <v>209679.79000000015</v>
      </c>
      <c r="L55" s="34">
        <f t="shared" si="13"/>
        <v>141771.06999999995</v>
      </c>
      <c r="M55" s="34">
        <f t="shared" si="13"/>
        <v>403628.68999999994</v>
      </c>
      <c r="N55" s="34">
        <f t="shared" si="13"/>
        <v>205931.11000000002</v>
      </c>
      <c r="O55" s="34">
        <f>SUM(B55:N55)</f>
        <v>5323688.500000001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192295.89</v>
      </c>
      <c r="C61" s="42">
        <f t="shared" si="14"/>
        <v>740495.36</v>
      </c>
      <c r="D61" s="42">
        <f t="shared" si="14"/>
        <v>737967.93</v>
      </c>
      <c r="E61" s="42">
        <f t="shared" si="14"/>
        <v>203410.44</v>
      </c>
      <c r="F61" s="42">
        <f t="shared" si="14"/>
        <v>641843.05</v>
      </c>
      <c r="G61" s="42">
        <f t="shared" si="14"/>
        <v>898157.81</v>
      </c>
      <c r="H61" s="42">
        <f t="shared" si="14"/>
        <v>185760.03</v>
      </c>
      <c r="I61" s="42">
        <f t="shared" si="14"/>
        <v>96269.72</v>
      </c>
      <c r="J61" s="42">
        <f t="shared" si="14"/>
        <v>666477.62</v>
      </c>
      <c r="K61" s="42">
        <f t="shared" si="14"/>
        <v>209679.79</v>
      </c>
      <c r="L61" s="42">
        <f t="shared" si="14"/>
        <v>141771.07</v>
      </c>
      <c r="M61" s="42">
        <f t="shared" si="14"/>
        <v>403628.69</v>
      </c>
      <c r="N61" s="42">
        <f t="shared" si="14"/>
        <v>205931.1</v>
      </c>
      <c r="O61" s="34">
        <f t="shared" si="14"/>
        <v>5323688.500000001</v>
      </c>
      <c r="Q61"/>
    </row>
    <row r="62" spans="1:18" ht="18.75" customHeight="1">
      <c r="A62" s="26" t="s">
        <v>54</v>
      </c>
      <c r="B62" s="42">
        <v>167426.32</v>
      </c>
      <c r="C62" s="42">
        <v>532642.33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700068.6499999999</v>
      </c>
      <c r="P62"/>
      <c r="Q62"/>
      <c r="R62" s="41"/>
    </row>
    <row r="63" spans="1:16" ht="18.75" customHeight="1">
      <c r="A63" s="26" t="s">
        <v>55</v>
      </c>
      <c r="B63" s="42">
        <v>24869.57</v>
      </c>
      <c r="C63" s="42">
        <v>207853.03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232722.6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737967.93</v>
      </c>
      <c r="E64" s="43">
        <v>0</v>
      </c>
      <c r="F64" s="43">
        <v>0</v>
      </c>
      <c r="G64" s="43">
        <v>0</v>
      </c>
      <c r="H64" s="42">
        <v>185760.03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923727.9600000001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203410.44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203410.44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641843.05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641843.05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898157.81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898157.81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96269.72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96269.72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666477.62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666477.62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209679.79</v>
      </c>
      <c r="L70" s="29">
        <v>141771.07</v>
      </c>
      <c r="M70" s="43">
        <v>0</v>
      </c>
      <c r="N70" s="43">
        <v>0</v>
      </c>
      <c r="O70" s="34">
        <f t="shared" si="15"/>
        <v>351450.86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403628.69</v>
      </c>
      <c r="N71" s="43">
        <v>0</v>
      </c>
      <c r="O71" s="34">
        <f t="shared" si="15"/>
        <v>403628.69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205931.1</v>
      </c>
      <c r="O72" s="46">
        <f t="shared" si="15"/>
        <v>205931.1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2024-06-13T16:32:57Z</dcterms:modified>
  <cp:category/>
  <cp:version/>
  <cp:contentType/>
  <cp:contentStatus/>
</cp:coreProperties>
</file>