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<sst xmlns="http://schemas.openxmlformats.org/spreadsheetml/2006/main" count="91" uniqueCount="88">
  <si>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</si>
  <si>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</si>
  <si>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</si>
  <si>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</si>
  <si>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</si>
  <si>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</si>
  <si>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</si>
  <si>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</si>
  <si>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</si>
  <si>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</si>
  <si>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</si>
  <si>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</si>
  <si>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</si>
  <si>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</si>
  <si>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</si>
  <si>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</si>
  <si>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</si>
  <si>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</si>
  <si>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</si>
  <si>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</si>
  <si>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</si>
  <si>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</si>
  <si>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</si>
  <si>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</si>
  <si>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</si>
  <si>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</si>
  <si>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</si>
  <si>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</si>
  <si>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</si>
  <si>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</si>
  <si>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</si>
  <si>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</si>
  <si>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</si>
  <si>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</si>
  <si>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</si>
  <si>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</si>
  <si>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</si>
  <si>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</si>
  <si>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</si>
  <si>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</si>
  <si>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</si>
  <si>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</si>
  <si>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</si>
  <si>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</si>
  <si>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</si>
  <si>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</si>
  <si>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</si>
  <si>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</si>
  <si>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</si>
  <si>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</si>
  <si>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</si>
  <si>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</si>
  <si>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</si>
  <si>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</si>
  <si>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</si>
  <si>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</si>
  <si>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</si>
  <si>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</si>
  <si>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</si>
  <si>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</si>
  <si>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</si>
  <si>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</si>
  <si>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</si>
  <si>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</si>
  <si>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</si>
  <si>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</si>
  <si>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</si>
  <si>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</si>
  <si>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</si>
  <si>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</si>
  <si>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</si>
  <si>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</si>
  <si>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</si>
  <si>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</si>
  <si>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</si>
  <si>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</si>
  <si>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</si>
  <si>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</si>
  <si>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</si>
  <si>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</si>
  <si>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</si>
  <si>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</si>
  <si>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</si>
  <si>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</si>
  <si>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09/06/24 - VENCIMENTO 14/06/24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</si>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</sst>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" fontId="26" fillId="36" borderId="11" xfId="49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4689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/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176862</v>
      </c>
      <c r="C7" s="9">
        <f t="shared" si="0"/>
        <v>110598</v>
      </c>
      <c r="D7" s="9">
        <f t="shared" si="0"/>
        <v>96635</v>
      </c>
      <c r="E7" s="9">
        <f t="shared" si="0"/>
        <v>30132</v>
      </c>
      <c r="F7" s="9">
        <f t="shared" si="0"/>
        <v>96116</v>
      </c>
      <c r="G7" s="9">
        <f t="shared" si="0"/>
        <v>164443</v>
      </c>
      <c r="H7" s="9">
        <f t="shared" si="0"/>
        <v>20843</v>
      </c>
      <c r="I7" s="9">
        <f t="shared" si="0"/>
        <v>94950</v>
      </c>
      <c r="J7" s="9">
        <f t="shared" si="0"/>
        <v>109715</v>
      </c>
      <c r="K7" s="9">
        <f t="shared" si="0"/>
        <v>149743</v>
      </c>
      <c r="L7" s="9">
        <f t="shared" si="0"/>
        <v>108922</v>
      </c>
      <c r="M7" s="9">
        <f t="shared" si="0"/>
        <v>56561</v>
      </c>
      <c r="N7" s="9">
        <f t="shared" si="0"/>
        <v>29881</v>
      </c>
      <c r="O7" s="9">
        <f t="shared" si="0"/>
        <v>1245401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176862</v>
      </c>
      <c r="C11" s="13">
        <v>110598</v>
      </c>
      <c r="D11" s="13">
        <v>96635</v>
      </c>
      <c r="E11" s="13">
        <v>30132</v>
      </c>
      <c r="F11" s="13">
        <v>96116</v>
      </c>
      <c r="G11" s="13">
        <v>164443</v>
      </c>
      <c r="H11" s="13">
        <v>20843</v>
      </c>
      <c r="I11" s="13">
        <v>94950</v>
      </c>
      <c r="J11" s="13">
        <v>109715</v>
      </c>
      <c r="K11" s="13">
        <v>149743</v>
      </c>
      <c r="L11" s="13">
        <v>108922</v>
      </c>
      <c r="M11" s="13">
        <v>56561</v>
      </c>
      <c r="N11" s="13">
        <v>29881</v>
      </c>
      <c r="O11" s="11">
        <f>SUM(B11:N11)</f>
        <v>1245401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12260</v>
      </c>
      <c r="C12" s="13">
        <v>9237</v>
      </c>
      <c r="D12" s="13">
        <v>7495</v>
      </c>
      <c r="E12" s="13">
        <v>2981</v>
      </c>
      <c r="F12" s="13">
        <v>8375</v>
      </c>
      <c r="G12" s="13">
        <v>14921</v>
      </c>
      <c r="H12" s="13">
        <v>2084</v>
      </c>
      <c r="I12" s="13">
        <v>7840</v>
      </c>
      <c r="J12" s="13">
        <v>8819</v>
      </c>
      <c r="K12" s="13">
        <v>9268</v>
      </c>
      <c r="L12" s="13">
        <v>7188</v>
      </c>
      <c r="M12" s="13">
        <v>2924</v>
      </c>
      <c r="N12" s="13">
        <v>1210</v>
      </c>
      <c r="O12" s="11">
        <f>SUM(B12:N12)</f>
        <v>94602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164602</v>
      </c>
      <c r="C13" s="15">
        <f t="shared" si="2"/>
        <v>101361</v>
      </c>
      <c r="D13" s="15">
        <f t="shared" si="2"/>
        <v>89140</v>
      </c>
      <c r="E13" s="15">
        <f t="shared" si="2"/>
        <v>27151</v>
      </c>
      <c r="F13" s="15">
        <f t="shared" si="2"/>
        <v>87741</v>
      </c>
      <c r="G13" s="15">
        <f t="shared" si="2"/>
        <v>149522</v>
      </c>
      <c r="H13" s="15">
        <f t="shared" si="2"/>
        <v>18759</v>
      </c>
      <c r="I13" s="15">
        <f t="shared" si="2"/>
        <v>87110</v>
      </c>
      <c r="J13" s="15">
        <f t="shared" si="2"/>
        <v>100896</v>
      </c>
      <c r="K13" s="15">
        <f t="shared" si="2"/>
        <v>140475</v>
      </c>
      <c r="L13" s="15">
        <f t="shared" si="2"/>
        <v>101734</v>
      </c>
      <c r="M13" s="15">
        <f t="shared" si="2"/>
        <v>53637</v>
      </c>
      <c r="N13" s="15">
        <f t="shared" si="2"/>
        <v>28671</v>
      </c>
      <c r="O13" s="11">
        <f>SUM(B13:N13)</f>
        <v>1150799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1.137617500913395</v>
      </c>
      <c r="C18" s="19">
        <v>1.271587842423772</v>
      </c>
      <c r="D18" s="19">
        <v>1.453257644540202</v>
      </c>
      <c r="E18" s="19">
        <v>0.833763779360046</v>
      </c>
      <c r="F18" s="19">
        <v>1.352230722127464</v>
      </c>
      <c r="G18" s="19">
        <v>1.340054016690878</v>
      </c>
      <c r="H18" s="19">
        <v>1.495186123324676</v>
      </c>
      <c r="I18" s="19">
        <v>1.422311556504531</v>
      </c>
      <c r="J18" s="19">
        <v>1.39895999587464</v>
      </c>
      <c r="K18" s="19">
        <v>1.201053906328997</v>
      </c>
      <c r="L18" s="19">
        <v>1.24489542090817</v>
      </c>
      <c r="M18" s="19">
        <v>1.167885144348546</v>
      </c>
      <c r="N18" s="19">
        <v>1.027436399546989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684696.55</v>
      </c>
      <c r="C20" s="24">
        <f aca="true" t="shared" si="3" ref="C20:O20">SUM(C21:C32)</f>
        <v>477615.28</v>
      </c>
      <c r="D20" s="24">
        <f t="shared" si="3"/>
        <v>417323.41000000003</v>
      </c>
      <c r="E20" s="24">
        <f t="shared" si="3"/>
        <v>134809.38999999998</v>
      </c>
      <c r="F20" s="24">
        <f t="shared" si="3"/>
        <v>452515.75000000006</v>
      </c>
      <c r="G20" s="24">
        <f t="shared" si="3"/>
        <v>635141.4400000001</v>
      </c>
      <c r="H20" s="24">
        <f t="shared" si="3"/>
        <v>137293.97</v>
      </c>
      <c r="I20" s="24">
        <f t="shared" si="3"/>
        <v>491311.47999999986</v>
      </c>
      <c r="J20" s="24">
        <f t="shared" si="3"/>
        <v>514469.31999999995</v>
      </c>
      <c r="K20" s="24">
        <f t="shared" si="3"/>
        <v>685830.3</v>
      </c>
      <c r="L20" s="24">
        <f t="shared" si="3"/>
        <v>541177.2999999999</v>
      </c>
      <c r="M20" s="24">
        <f t="shared" si="3"/>
        <v>300284.18</v>
      </c>
      <c r="N20" s="24">
        <f t="shared" si="3"/>
        <v>125093.69000000002</v>
      </c>
      <c r="O20" s="24">
        <f t="shared" si="3"/>
        <v>5597562.06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522096.62</v>
      </c>
      <c r="C21" s="28">
        <f aca="true" t="shared" si="4" ref="C21:N21">ROUND((C15+C16)*C7,2)</f>
        <v>337279.66</v>
      </c>
      <c r="D21" s="28">
        <f t="shared" si="4"/>
        <v>258450.31</v>
      </c>
      <c r="E21" s="28">
        <f t="shared" si="4"/>
        <v>137673.11</v>
      </c>
      <c r="F21" s="28">
        <f t="shared" si="4"/>
        <v>297949.99</v>
      </c>
      <c r="G21" s="28">
        <f t="shared" si="4"/>
        <v>419428.32</v>
      </c>
      <c r="H21" s="28">
        <f t="shared" si="4"/>
        <v>71378.94</v>
      </c>
      <c r="I21" s="28">
        <f t="shared" si="4"/>
        <v>287518.1</v>
      </c>
      <c r="J21" s="28">
        <f t="shared" si="4"/>
        <v>334158.98</v>
      </c>
      <c r="K21" s="28">
        <f t="shared" si="4"/>
        <v>431095.12</v>
      </c>
      <c r="L21" s="28">
        <f t="shared" si="4"/>
        <v>357046.32</v>
      </c>
      <c r="M21" s="28">
        <f t="shared" si="4"/>
        <v>213941.98</v>
      </c>
      <c r="N21" s="28">
        <f t="shared" si="4"/>
        <v>102094.41</v>
      </c>
      <c r="O21" s="28">
        <f aca="true" t="shared" si="5" ref="O21:O31">SUM(B21:N21)</f>
        <v>3770111.8600000003</v>
      </c>
    </row>
    <row r="22" spans="1:23" ht="18.75" customHeight="1">
      <c r="A22" s="26" t="s">
        <v>33</v>
      </c>
      <c r="B22" s="28">
        <f>IF(B18&lt;&gt;0,ROUND((B18-1)*B21,2),0)</f>
        <v>71849.63</v>
      </c>
      <c r="C22" s="28">
        <f aca="true" t="shared" si="6" ref="C22:N22">IF(C18&lt;&gt;0,ROUND((C18-1)*C21,2),0)</f>
        <v>91601.06</v>
      </c>
      <c r="D22" s="28">
        <f t="shared" si="6"/>
        <v>117144.58</v>
      </c>
      <c r="E22" s="28">
        <f t="shared" si="6"/>
        <v>-22886.26</v>
      </c>
      <c r="F22" s="28">
        <f t="shared" si="6"/>
        <v>104947.14</v>
      </c>
      <c r="G22" s="28">
        <f t="shared" si="6"/>
        <v>142628.28</v>
      </c>
      <c r="H22" s="28">
        <f t="shared" si="6"/>
        <v>35345.86</v>
      </c>
      <c r="I22" s="28">
        <f t="shared" si="6"/>
        <v>121422.22</v>
      </c>
      <c r="J22" s="28">
        <f t="shared" si="6"/>
        <v>133316.07</v>
      </c>
      <c r="K22" s="28">
        <f t="shared" si="6"/>
        <v>86673.36</v>
      </c>
      <c r="L22" s="28">
        <f t="shared" si="6"/>
        <v>87439.01</v>
      </c>
      <c r="M22" s="28">
        <f t="shared" si="6"/>
        <v>35917.68</v>
      </c>
      <c r="N22" s="28">
        <f t="shared" si="6"/>
        <v>2801.1</v>
      </c>
      <c r="O22" s="28">
        <f t="shared" si="5"/>
        <v>1008199.7300000001</v>
      </c>
      <c r="W22" s="51"/>
    </row>
    <row r="23" spans="1:15" ht="18.75" customHeight="1">
      <c r="A23" s="26" t="s">
        <v>34</v>
      </c>
      <c r="B23" s="28">
        <v>26521.35</v>
      </c>
      <c r="C23" s="28">
        <v>19326.09</v>
      </c>
      <c r="D23" s="28">
        <v>17763.8</v>
      </c>
      <c r="E23" s="28">
        <v>5572.64</v>
      </c>
      <c r="F23" s="28">
        <v>18728.53</v>
      </c>
      <c r="G23" s="28">
        <v>27564.33</v>
      </c>
      <c r="H23" s="28">
        <v>4363.24</v>
      </c>
      <c r="I23" s="28">
        <v>20523.47</v>
      </c>
      <c r="J23" s="28">
        <v>17508.03</v>
      </c>
      <c r="K23" s="28">
        <v>26621.89</v>
      </c>
      <c r="L23" s="28">
        <v>22103.78</v>
      </c>
      <c r="M23" s="28">
        <v>14568.86</v>
      </c>
      <c r="N23" s="28">
        <v>6867</v>
      </c>
      <c r="O23" s="28">
        <f t="shared" si="5"/>
        <v>228033.01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1193.03</v>
      </c>
      <c r="C26" s="28">
        <v>863.82</v>
      </c>
      <c r="D26" s="28">
        <v>756.9</v>
      </c>
      <c r="E26" s="28">
        <v>233.54</v>
      </c>
      <c r="F26" s="28">
        <v>810.36</v>
      </c>
      <c r="G26" s="28">
        <v>1131.12</v>
      </c>
      <c r="H26" s="28">
        <v>216.66</v>
      </c>
      <c r="I26" s="28">
        <v>827.24</v>
      </c>
      <c r="J26" s="28">
        <v>931.35</v>
      </c>
      <c r="K26" s="28">
        <v>1229.61</v>
      </c>
      <c r="L26" s="28">
        <v>953.86</v>
      </c>
      <c r="M26" s="28">
        <v>509.29</v>
      </c>
      <c r="N26" s="28">
        <v>211.01</v>
      </c>
      <c r="O26" s="28">
        <f t="shared" si="5"/>
        <v>9867.790000000003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7.25" customHeight="1">
      <c r="A29" s="26" t="s">
        <v>71</v>
      </c>
      <c r="B29" s="28">
        <v>57865.78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413152.5</v>
      </c>
      <c r="P29"/>
      <c r="Q29"/>
      <c r="R29"/>
      <c r="S29"/>
      <c r="T29"/>
      <c r="U29"/>
      <c r="V29"/>
      <c r="W29"/>
      <c r="X29"/>
      <c r="Y29"/>
      <c r="Z29"/>
    </row>
    <row r="30" spans="1:26" ht="17.2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92581.85</v>
      </c>
      <c r="L30" s="28">
        <v>30293.21</v>
      </c>
      <c r="M30" s="28">
        <v>0</v>
      </c>
      <c r="N30" s="28">
        <v>0</v>
      </c>
      <c r="O30" s="28">
        <f t="shared" si="5"/>
        <v>122875.06</v>
      </c>
      <c r="P30"/>
      <c r="Q30"/>
      <c r="R30"/>
      <c r="S30"/>
      <c r="T30"/>
      <c r="U30"/>
      <c r="V30"/>
      <c r="W30"/>
      <c r="X30"/>
      <c r="Y30"/>
      <c r="Z30"/>
    </row>
    <row r="31" spans="1:26" ht="17.2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-441000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-270000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-1485000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-441000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-1485000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243696.55000000005</v>
      </c>
      <c r="C55" s="34">
        <f aca="true" t="shared" si="13" ref="C55:N55">+C20+C33</f>
        <v>477615.28</v>
      </c>
      <c r="D55" s="34">
        <f t="shared" si="13"/>
        <v>417323.41000000003</v>
      </c>
      <c r="E55" s="34">
        <f t="shared" si="13"/>
        <v>134809.38999999998</v>
      </c>
      <c r="F55" s="34">
        <f t="shared" si="13"/>
        <v>452515.75000000006</v>
      </c>
      <c r="G55" s="34">
        <f t="shared" si="13"/>
        <v>635141.4400000001</v>
      </c>
      <c r="H55" s="34">
        <f t="shared" si="13"/>
        <v>137293.97</v>
      </c>
      <c r="I55" s="34">
        <f t="shared" si="13"/>
        <v>221311.47999999986</v>
      </c>
      <c r="J55" s="34">
        <f t="shared" si="13"/>
        <v>514469.31999999995</v>
      </c>
      <c r="K55" s="34">
        <f t="shared" si="13"/>
        <v>280830.30000000005</v>
      </c>
      <c r="L55" s="34">
        <f t="shared" si="13"/>
        <v>172177.29999999993</v>
      </c>
      <c r="M55" s="34">
        <f t="shared" si="13"/>
        <v>300284.18</v>
      </c>
      <c r="N55" s="34">
        <f t="shared" si="13"/>
        <v>125093.69000000002</v>
      </c>
      <c r="O55" s="34">
        <f>SUM(B55:N55)</f>
        <v>4112562.0600000005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243696.55</v>
      </c>
      <c r="C61" s="42">
        <f t="shared" si="14"/>
        <v>477615.27999999997</v>
      </c>
      <c r="D61" s="42">
        <f t="shared" si="14"/>
        <v>417323.41</v>
      </c>
      <c r="E61" s="42">
        <f t="shared" si="14"/>
        <v>134809.39</v>
      </c>
      <c r="F61" s="42">
        <f t="shared" si="14"/>
        <v>452515.75</v>
      </c>
      <c r="G61" s="42">
        <f t="shared" si="14"/>
        <v>635141.44</v>
      </c>
      <c r="H61" s="42">
        <f t="shared" si="14"/>
        <v>137293.97</v>
      </c>
      <c r="I61" s="42">
        <f t="shared" si="14"/>
        <v>221311.47</v>
      </c>
      <c r="J61" s="42">
        <f t="shared" si="14"/>
        <v>514469.31</v>
      </c>
      <c r="K61" s="42">
        <f t="shared" si="14"/>
        <v>280830.3</v>
      </c>
      <c r="L61" s="42">
        <f t="shared" si="14"/>
        <v>172177.29</v>
      </c>
      <c r="M61" s="42">
        <f t="shared" si="14"/>
        <v>300284.18</v>
      </c>
      <c r="N61" s="42">
        <f t="shared" si="14"/>
        <v>125093.7</v>
      </c>
      <c r="O61" s="34">
        <f t="shared" si="14"/>
        <v>4112562.0400000005</v>
      </c>
      <c r="Q61"/>
    </row>
    <row r="62" spans="1:18" ht="18.75" customHeight="1">
      <c r="A62" s="26" t="s">
        <v>54</v>
      </c>
      <c r="B62" s="42">
        <v>209317.86</v>
      </c>
      <c r="C62" s="42">
        <v>345997.47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555315.33</v>
      </c>
      <c r="P62"/>
      <c r="Q62"/>
      <c r="R62" s="41"/>
    </row>
    <row r="63" spans="1:16" ht="18.75" customHeight="1">
      <c r="A63" s="26" t="s">
        <v>55</v>
      </c>
      <c r="B63" s="42">
        <v>34378.69</v>
      </c>
      <c r="C63" s="42">
        <v>131617.81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165996.5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417323.41</v>
      </c>
      <c r="E64" s="43">
        <v>0</v>
      </c>
      <c r="F64" s="43">
        <v>0</v>
      </c>
      <c r="G64" s="43">
        <v>0</v>
      </c>
      <c r="H64" s="42">
        <v>137293.97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554617.38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134809.39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134809.39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452515.75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452515.75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635141.44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635141.44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221311.47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221311.47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514469.31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514469.31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280830.3</v>
      </c>
      <c r="L70" s="29">
        <v>172177.29</v>
      </c>
      <c r="M70" s="43">
        <v>0</v>
      </c>
      <c r="N70" s="43">
        <v>0</v>
      </c>
      <c r="O70" s="34">
        <f t="shared" si="15"/>
        <v>453007.58999999997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300284.18</v>
      </c>
      <c r="N71" s="43">
        <v>0</v>
      </c>
      <c r="O71" s="34">
        <f t="shared" si="15"/>
        <v>300284.18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125093.7</v>
      </c>
      <c r="O72" s="46">
        <f t="shared" si="15"/>
        <v>125093.7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2024-06-13T16:35:13Z</dcterms:modified>
  <cp:category/>
  <cp:version/>
  <cp:contentType/>
  <cp:contentStatus/>
</cp:coreProperties>
</file>