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<sst xmlns="http://schemas.openxmlformats.org/spreadsheetml/2006/main" count="90" uniqueCount="87">
  <si>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</si>
  <si>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</si>
  <si>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</si>
  <si>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</si>
  <si>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</si>
  <si>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</si>
  <si>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</si>
  <si>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</si>
  <si>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</si>
  <si>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</si>
  <si>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</si>
  <si>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</si>
  <si>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</si>
  <si>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</si>
  <si>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</si>
  <si>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</si>
  <si>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</si>
  <si>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</si>
  <si>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</si>
  <si>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</si>
  <si>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</si>
  <si>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</si>
  <si>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</si>
  <si>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</si>
  <si>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</si>
  <si>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</si>
  <si>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</si>
  <si>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</si>
  <si>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</si>
  <si>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</si>
  <si>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</si>
  <si>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</si>
  <si>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</si>
  <si>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</si>
  <si>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</si>
  <si>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</si>
  <si>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</si>
  <si>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</si>
  <si>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</si>
  <si>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</si>
  <si>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</si>
  <si>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</si>
  <si>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</si>
  <si>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</si>
  <si>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</si>
  <si>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</si>
  <si>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</si>
  <si>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</si>
  <si>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</si>
  <si>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</si>
  <si>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</si>
  <si>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</si>
  <si>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</si>
  <si>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</si>
  <si>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</si>
  <si>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</si>
  <si>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</si>
  <si>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</si>
  <si>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</si>
  <si>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</si>
  <si>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</si>
  <si>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</si>
  <si>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</si>
  <si>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</si>
  <si>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</si>
  <si>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</si>
  <si>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</si>
  <si>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</si>
  <si>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</si>
  <si>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</si>
  <si>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</si>
  <si>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</si>
  <si>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</si>
  <si>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</si>
  <si>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</si>
  <si>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</si>
  <si>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</si>
  <si>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</si>
  <si>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</si>
  <si>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</si>
  <si>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</si>
  <si>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</si>
  <si>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</si>
  <si>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</si>
  <si>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10/06/24 - VENCIMENTO 17/06/24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</si>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</sst>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405856</v>
      </c>
      <c r="C7" s="9">
        <f t="shared" si="0"/>
        <v>266426</v>
      </c>
      <c r="D7" s="9">
        <f t="shared" si="0"/>
        <v>240978</v>
      </c>
      <c r="E7" s="9">
        <f t="shared" si="0"/>
        <v>67091</v>
      </c>
      <c r="F7" s="9">
        <f t="shared" si="0"/>
        <v>224895</v>
      </c>
      <c r="G7" s="9">
        <f t="shared" si="0"/>
        <v>398431</v>
      </c>
      <c r="H7" s="9">
        <f t="shared" si="0"/>
        <v>50532</v>
      </c>
      <c r="I7" s="9">
        <f t="shared" si="0"/>
        <v>185060</v>
      </c>
      <c r="J7" s="9">
        <f t="shared" si="0"/>
        <v>220271</v>
      </c>
      <c r="K7" s="9">
        <f t="shared" si="0"/>
        <v>318853</v>
      </c>
      <c r="L7" s="9">
        <f t="shared" si="0"/>
        <v>249515</v>
      </c>
      <c r="M7" s="9">
        <f t="shared" si="0"/>
        <v>136967</v>
      </c>
      <c r="N7" s="9">
        <f t="shared" si="0"/>
        <v>89383</v>
      </c>
      <c r="O7" s="9">
        <f t="shared" si="0"/>
        <v>2854258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9119</v>
      </c>
      <c r="C8" s="11">
        <f t="shared" si="1"/>
        <v>8980</v>
      </c>
      <c r="D8" s="11">
        <f t="shared" si="1"/>
        <v>5140</v>
      </c>
      <c r="E8" s="11">
        <f t="shared" si="1"/>
        <v>1701</v>
      </c>
      <c r="F8" s="11">
        <f t="shared" si="1"/>
        <v>5871</v>
      </c>
      <c r="G8" s="11">
        <f t="shared" si="1"/>
        <v>12184</v>
      </c>
      <c r="H8" s="11">
        <f t="shared" si="1"/>
        <v>1784</v>
      </c>
      <c r="I8" s="11">
        <f t="shared" si="1"/>
        <v>7940</v>
      </c>
      <c r="J8" s="11">
        <f t="shared" si="1"/>
        <v>7528</v>
      </c>
      <c r="K8" s="11">
        <f t="shared" si="1"/>
        <v>3977</v>
      </c>
      <c r="L8" s="11">
        <f t="shared" si="1"/>
        <v>2853</v>
      </c>
      <c r="M8" s="11">
        <f t="shared" si="1"/>
        <v>5126</v>
      </c>
      <c r="N8" s="11">
        <f t="shared" si="1"/>
        <v>3350</v>
      </c>
      <c r="O8" s="11">
        <f t="shared" si="1"/>
        <v>75553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9119</v>
      </c>
      <c r="C9" s="11">
        <v>8980</v>
      </c>
      <c r="D9" s="11">
        <v>5140</v>
      </c>
      <c r="E9" s="11">
        <v>1701</v>
      </c>
      <c r="F9" s="11">
        <v>5871</v>
      </c>
      <c r="G9" s="11">
        <v>12184</v>
      </c>
      <c r="H9" s="11">
        <v>1784</v>
      </c>
      <c r="I9" s="11">
        <v>7940</v>
      </c>
      <c r="J9" s="11">
        <v>7528</v>
      </c>
      <c r="K9" s="11">
        <v>3977</v>
      </c>
      <c r="L9" s="11">
        <v>2851</v>
      </c>
      <c r="M9" s="11">
        <v>5126</v>
      </c>
      <c r="N9" s="11">
        <v>3305</v>
      </c>
      <c r="O9" s="11">
        <f>SUM(B9:N9)</f>
        <v>75506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45</v>
      </c>
      <c r="O10" s="11">
        <f>SUM(B10:N10)</f>
        <v>47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396737</v>
      </c>
      <c r="C11" s="13">
        <v>257446</v>
      </c>
      <c r="D11" s="13">
        <v>235838</v>
      </c>
      <c r="E11" s="13">
        <v>65390</v>
      </c>
      <c r="F11" s="13">
        <v>219024</v>
      </c>
      <c r="G11" s="13">
        <v>386247</v>
      </c>
      <c r="H11" s="13">
        <v>48748</v>
      </c>
      <c r="I11" s="13">
        <v>177120</v>
      </c>
      <c r="J11" s="13">
        <v>212743</v>
      </c>
      <c r="K11" s="13">
        <v>314876</v>
      </c>
      <c r="L11" s="13">
        <v>246662</v>
      </c>
      <c r="M11" s="13">
        <v>131841</v>
      </c>
      <c r="N11" s="13">
        <v>86033</v>
      </c>
      <c r="O11" s="11">
        <f>SUM(B11:N11)</f>
        <v>2778705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31199</v>
      </c>
      <c r="C12" s="13">
        <v>25548</v>
      </c>
      <c r="D12" s="13">
        <v>19267</v>
      </c>
      <c r="E12" s="13">
        <v>7859</v>
      </c>
      <c r="F12" s="13">
        <v>20985</v>
      </c>
      <c r="G12" s="13">
        <v>40132</v>
      </c>
      <c r="H12" s="13">
        <v>5428</v>
      </c>
      <c r="I12" s="13">
        <v>18080</v>
      </c>
      <c r="J12" s="13">
        <v>20256</v>
      </c>
      <c r="K12" s="13">
        <v>23139</v>
      </c>
      <c r="L12" s="13">
        <v>18742</v>
      </c>
      <c r="M12" s="13">
        <v>7334</v>
      </c>
      <c r="N12" s="13">
        <v>4273</v>
      </c>
      <c r="O12" s="11">
        <f>SUM(B12:N12)</f>
        <v>242242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365538</v>
      </c>
      <c r="C13" s="15">
        <f t="shared" si="2"/>
        <v>231898</v>
      </c>
      <c r="D13" s="15">
        <f t="shared" si="2"/>
        <v>216571</v>
      </c>
      <c r="E13" s="15">
        <f t="shared" si="2"/>
        <v>57531</v>
      </c>
      <c r="F13" s="15">
        <f t="shared" si="2"/>
        <v>198039</v>
      </c>
      <c r="G13" s="15">
        <f t="shared" si="2"/>
        <v>346115</v>
      </c>
      <c r="H13" s="15">
        <f t="shared" si="2"/>
        <v>43320</v>
      </c>
      <c r="I13" s="15">
        <f t="shared" si="2"/>
        <v>159040</v>
      </c>
      <c r="J13" s="15">
        <f t="shared" si="2"/>
        <v>192487</v>
      </c>
      <c r="K13" s="15">
        <f t="shared" si="2"/>
        <v>291737</v>
      </c>
      <c r="L13" s="15">
        <f t="shared" si="2"/>
        <v>227920</v>
      </c>
      <c r="M13" s="15">
        <f t="shared" si="2"/>
        <v>124507</v>
      </c>
      <c r="N13" s="15">
        <f t="shared" si="2"/>
        <v>81760</v>
      </c>
      <c r="O13" s="11">
        <f>SUM(B13:N13)</f>
        <v>2536463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1.14663558994461</v>
      </c>
      <c r="C18" s="19">
        <v>1.237139017365813</v>
      </c>
      <c r="D18" s="19">
        <v>1.433832405127457</v>
      </c>
      <c r="E18" s="19">
        <v>0.843093158603852</v>
      </c>
      <c r="F18" s="19">
        <v>1.36440449446769</v>
      </c>
      <c r="G18" s="19">
        <v>1.338300676274147</v>
      </c>
      <c r="H18" s="19">
        <v>1.462757555587518</v>
      </c>
      <c r="I18" s="19">
        <v>1.74964056537169</v>
      </c>
      <c r="J18" s="19">
        <v>1.29190544945482</v>
      </c>
      <c r="K18" s="19">
        <v>1.16609783723588</v>
      </c>
      <c r="L18" s="19">
        <v>1.238853688911689</v>
      </c>
      <c r="M18" s="19">
        <v>1.147115885579845</v>
      </c>
      <c r="N18" s="19">
        <v>1.026162276251893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1505295.39</v>
      </c>
      <c r="C20" s="24">
        <f aca="true" t="shared" si="3" ref="C20:O20">SUM(C21:C32)</f>
        <v>1077962.71</v>
      </c>
      <c r="D20" s="24">
        <f t="shared" si="3"/>
        <v>980742.31</v>
      </c>
      <c r="E20" s="24">
        <f t="shared" si="3"/>
        <v>284227.8999999999</v>
      </c>
      <c r="F20" s="24">
        <f t="shared" si="3"/>
        <v>1021520.6</v>
      </c>
      <c r="G20" s="24">
        <f t="shared" si="3"/>
        <v>1471193.11</v>
      </c>
      <c r="H20" s="24">
        <f t="shared" si="3"/>
        <v>287598.37000000005</v>
      </c>
      <c r="I20" s="24">
        <f t="shared" si="3"/>
        <v>1088293</v>
      </c>
      <c r="J20" s="24">
        <f t="shared" si="3"/>
        <v>933351.12</v>
      </c>
      <c r="K20" s="24">
        <f t="shared" si="3"/>
        <v>1259945.9600000002</v>
      </c>
      <c r="L20" s="24">
        <f t="shared" si="3"/>
        <v>1137722.6400000001</v>
      </c>
      <c r="M20" s="24">
        <f t="shared" si="3"/>
        <v>655143.5000000001</v>
      </c>
      <c r="N20" s="24">
        <f t="shared" si="3"/>
        <v>342763.8</v>
      </c>
      <c r="O20" s="24">
        <f t="shared" si="3"/>
        <v>12045760.41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1198086.91</v>
      </c>
      <c r="C21" s="28">
        <f aca="true" t="shared" si="4" ref="C21:N21">ROUND((C15+C16)*C7,2)</f>
        <v>812492.73</v>
      </c>
      <c r="D21" s="28">
        <f t="shared" si="4"/>
        <v>644495.66</v>
      </c>
      <c r="E21" s="28">
        <f t="shared" si="4"/>
        <v>306538.78</v>
      </c>
      <c r="F21" s="28">
        <f t="shared" si="4"/>
        <v>697152.01</v>
      </c>
      <c r="G21" s="28">
        <f t="shared" si="4"/>
        <v>1016238.11</v>
      </c>
      <c r="H21" s="28">
        <f t="shared" si="4"/>
        <v>173051.89</v>
      </c>
      <c r="I21" s="28">
        <f t="shared" si="4"/>
        <v>560380.19</v>
      </c>
      <c r="J21" s="28">
        <f t="shared" si="4"/>
        <v>670879.38</v>
      </c>
      <c r="K21" s="28">
        <f t="shared" si="4"/>
        <v>917945.9</v>
      </c>
      <c r="L21" s="28">
        <f t="shared" si="4"/>
        <v>817910.17</v>
      </c>
      <c r="M21" s="28">
        <f t="shared" si="4"/>
        <v>518077.68</v>
      </c>
      <c r="N21" s="28">
        <f t="shared" si="4"/>
        <v>305394.9</v>
      </c>
      <c r="O21" s="28">
        <f aca="true" t="shared" si="5" ref="O21:O31">SUM(B21:N21)</f>
        <v>8638644.309999999</v>
      </c>
    </row>
    <row r="22" spans="1:23" ht="18.75" customHeight="1">
      <c r="A22" s="26" t="s">
        <v>33</v>
      </c>
      <c r="B22" s="28">
        <f>IF(B18&lt;&gt;0,ROUND((B18-1)*B21,2),0)</f>
        <v>175682.18</v>
      </c>
      <c r="C22" s="28">
        <f aca="true" t="shared" si="6" ref="C22:N22">IF(C18&lt;&gt;0,ROUND((C18-1)*C21,2),0)</f>
        <v>192673.73</v>
      </c>
      <c r="D22" s="28">
        <f t="shared" si="6"/>
        <v>279603.1</v>
      </c>
      <c r="E22" s="28">
        <f t="shared" si="6"/>
        <v>-48098.03</v>
      </c>
      <c r="F22" s="28">
        <f t="shared" si="6"/>
        <v>254045.33</v>
      </c>
      <c r="G22" s="28">
        <f t="shared" si="6"/>
        <v>343794.04</v>
      </c>
      <c r="H22" s="28">
        <f t="shared" si="6"/>
        <v>80081.07</v>
      </c>
      <c r="I22" s="28">
        <f t="shared" si="6"/>
        <v>420083.72</v>
      </c>
      <c r="J22" s="28">
        <f t="shared" si="6"/>
        <v>195833.35</v>
      </c>
      <c r="K22" s="28">
        <f t="shared" si="6"/>
        <v>152468.83</v>
      </c>
      <c r="L22" s="28">
        <f t="shared" si="6"/>
        <v>195360.86</v>
      </c>
      <c r="M22" s="28">
        <f t="shared" si="6"/>
        <v>76217.46</v>
      </c>
      <c r="N22" s="28">
        <f t="shared" si="6"/>
        <v>7989.83</v>
      </c>
      <c r="O22" s="28">
        <f t="shared" si="5"/>
        <v>2325735.47</v>
      </c>
      <c r="W22" s="51"/>
    </row>
    <row r="23" spans="1:15" ht="18.75" customHeight="1">
      <c r="A23" s="26" t="s">
        <v>34</v>
      </c>
      <c r="B23" s="28">
        <v>67314.24</v>
      </c>
      <c r="C23" s="28">
        <v>43396.22</v>
      </c>
      <c r="D23" s="28">
        <v>32656.32</v>
      </c>
      <c r="E23" s="28">
        <v>11348.5</v>
      </c>
      <c r="F23" s="28">
        <v>39435.99</v>
      </c>
      <c r="G23" s="28">
        <v>65609.49</v>
      </c>
      <c r="H23" s="28">
        <v>8262.3</v>
      </c>
      <c r="I23" s="28">
        <v>45970.14</v>
      </c>
      <c r="J23" s="28">
        <v>37346.3</v>
      </c>
      <c r="K23" s="28">
        <v>52200.34</v>
      </c>
      <c r="L23" s="28">
        <v>50620.49</v>
      </c>
      <c r="M23" s="28">
        <v>24995.52</v>
      </c>
      <c r="N23" s="28">
        <v>15991.6</v>
      </c>
      <c r="O23" s="28">
        <f t="shared" si="5"/>
        <v>495147.44999999995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1176.14</v>
      </c>
      <c r="C26" s="28">
        <v>855.38</v>
      </c>
      <c r="D26" s="28">
        <v>779.41</v>
      </c>
      <c r="E26" s="28">
        <v>222.29</v>
      </c>
      <c r="F26" s="28">
        <v>807.54</v>
      </c>
      <c r="G26" s="28">
        <v>1162.08</v>
      </c>
      <c r="H26" s="28">
        <v>213.84</v>
      </c>
      <c r="I26" s="28">
        <v>838.5</v>
      </c>
      <c r="J26" s="28">
        <v>737.2</v>
      </c>
      <c r="K26" s="28">
        <v>990.44</v>
      </c>
      <c r="L26" s="28">
        <v>891.96</v>
      </c>
      <c r="M26" s="28">
        <v>506.47</v>
      </c>
      <c r="N26" s="28">
        <v>267.3</v>
      </c>
      <c r="O26" s="28">
        <f t="shared" si="5"/>
        <v>9448.549999999997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20391.38</v>
      </c>
      <c r="E29" s="28">
        <v>12085.72</v>
      </c>
      <c r="F29" s="28">
        <v>27257.08</v>
      </c>
      <c r="G29" s="28">
        <v>41209.36</v>
      </c>
      <c r="H29" s="28">
        <v>23912.35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10952.35</v>
      </c>
      <c r="O29" s="28">
        <f t="shared" si="5"/>
        <v>413152.5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88711.98</v>
      </c>
      <c r="L30" s="28">
        <v>29598.04</v>
      </c>
      <c r="M30" s="28">
        <v>0</v>
      </c>
      <c r="N30" s="28">
        <v>0</v>
      </c>
      <c r="O30" s="28">
        <f t="shared" si="5"/>
        <v>118310.01999999999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-40123.6</v>
      </c>
      <c r="C33" s="28">
        <f aca="true" t="shared" si="7" ref="C33:O33">+C34+C36+C49+C50+C51+C56-C57</f>
        <v>-39512</v>
      </c>
      <c r="D33" s="28">
        <f t="shared" si="7"/>
        <v>-22616</v>
      </c>
      <c r="E33" s="28">
        <f t="shared" si="7"/>
        <v>-7484.4</v>
      </c>
      <c r="F33" s="28">
        <f t="shared" si="7"/>
        <v>-25832.4</v>
      </c>
      <c r="G33" s="28">
        <f t="shared" si="7"/>
        <v>-53609.6</v>
      </c>
      <c r="H33" s="28">
        <f t="shared" si="7"/>
        <v>-7849.6</v>
      </c>
      <c r="I33" s="28">
        <f t="shared" si="7"/>
        <v>-34936</v>
      </c>
      <c r="J33" s="28">
        <f t="shared" si="7"/>
        <v>-33123.2</v>
      </c>
      <c r="K33" s="28">
        <f t="shared" si="7"/>
        <v>-17498.8</v>
      </c>
      <c r="L33" s="28">
        <f t="shared" si="7"/>
        <v>-12544.4</v>
      </c>
      <c r="M33" s="28">
        <f t="shared" si="7"/>
        <v>-22554.4</v>
      </c>
      <c r="N33" s="28">
        <f t="shared" si="7"/>
        <v>-14542</v>
      </c>
      <c r="O33" s="28">
        <f t="shared" si="7"/>
        <v>-332226.4</v>
      </c>
    </row>
    <row r="34" spans="1:15" ht="18.75" customHeight="1">
      <c r="A34" s="26" t="s">
        <v>38</v>
      </c>
      <c r="B34" s="29">
        <f>+B35</f>
        <v>-40123.6</v>
      </c>
      <c r="C34" s="29">
        <f>+C35</f>
        <v>-39512</v>
      </c>
      <c r="D34" s="29">
        <f aca="true" t="shared" si="8" ref="D34:O34">+D35</f>
        <v>-22616</v>
      </c>
      <c r="E34" s="29">
        <f t="shared" si="8"/>
        <v>-7484.4</v>
      </c>
      <c r="F34" s="29">
        <f t="shared" si="8"/>
        <v>-25832.4</v>
      </c>
      <c r="G34" s="29">
        <f t="shared" si="8"/>
        <v>-53609.6</v>
      </c>
      <c r="H34" s="29">
        <f t="shared" si="8"/>
        <v>-7849.6</v>
      </c>
      <c r="I34" s="29">
        <f t="shared" si="8"/>
        <v>-34936</v>
      </c>
      <c r="J34" s="29">
        <f t="shared" si="8"/>
        <v>-33123.2</v>
      </c>
      <c r="K34" s="29">
        <f t="shared" si="8"/>
        <v>-17498.8</v>
      </c>
      <c r="L34" s="29">
        <f t="shared" si="8"/>
        <v>-12544.4</v>
      </c>
      <c r="M34" s="29">
        <f t="shared" si="8"/>
        <v>-22554.4</v>
      </c>
      <c r="N34" s="29">
        <f t="shared" si="8"/>
        <v>-14542</v>
      </c>
      <c r="O34" s="29">
        <f t="shared" si="8"/>
        <v>-332226.4</v>
      </c>
    </row>
    <row r="35" spans="1:26" ht="18.75" customHeight="1">
      <c r="A35" s="27" t="s">
        <v>39</v>
      </c>
      <c r="B35" s="16">
        <f>ROUND((-B9)*$G$3,2)</f>
        <v>-40123.6</v>
      </c>
      <c r="C35" s="16">
        <f aca="true" t="shared" si="9" ref="C35:N35">ROUND((-C9)*$G$3,2)</f>
        <v>-39512</v>
      </c>
      <c r="D35" s="16">
        <f t="shared" si="9"/>
        <v>-22616</v>
      </c>
      <c r="E35" s="16">
        <f t="shared" si="9"/>
        <v>-7484.4</v>
      </c>
      <c r="F35" s="16">
        <f t="shared" si="9"/>
        <v>-25832.4</v>
      </c>
      <c r="G35" s="16">
        <f t="shared" si="9"/>
        <v>-53609.6</v>
      </c>
      <c r="H35" s="16">
        <f t="shared" si="9"/>
        <v>-7849.6</v>
      </c>
      <c r="I35" s="16">
        <f t="shared" si="9"/>
        <v>-34936</v>
      </c>
      <c r="J35" s="16">
        <f t="shared" si="9"/>
        <v>-33123.2</v>
      </c>
      <c r="K35" s="16">
        <f t="shared" si="9"/>
        <v>-17498.8</v>
      </c>
      <c r="L35" s="16">
        <f t="shared" si="9"/>
        <v>-12544.4</v>
      </c>
      <c r="M35" s="16">
        <f t="shared" si="9"/>
        <v>-22554.4</v>
      </c>
      <c r="N35" s="16">
        <f t="shared" si="9"/>
        <v>-14542</v>
      </c>
      <c r="O35" s="30">
        <f aca="true" t="shared" si="10" ref="O35:O57">SUM(B35:N35)</f>
        <v>-332226.4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1465171.7899999998</v>
      </c>
      <c r="C55" s="34">
        <f aca="true" t="shared" si="13" ref="C55:N55">+C20+C33</f>
        <v>1038450.71</v>
      </c>
      <c r="D55" s="34">
        <f t="shared" si="13"/>
        <v>958126.31</v>
      </c>
      <c r="E55" s="34">
        <f t="shared" si="13"/>
        <v>276743.4999999999</v>
      </c>
      <c r="F55" s="34">
        <f t="shared" si="13"/>
        <v>995688.2</v>
      </c>
      <c r="G55" s="34">
        <f t="shared" si="13"/>
        <v>1417583.51</v>
      </c>
      <c r="H55" s="34">
        <f t="shared" si="13"/>
        <v>279748.7700000001</v>
      </c>
      <c r="I55" s="34">
        <f t="shared" si="13"/>
        <v>1053357</v>
      </c>
      <c r="J55" s="34">
        <f t="shared" si="13"/>
        <v>900227.92</v>
      </c>
      <c r="K55" s="34">
        <f t="shared" si="13"/>
        <v>1242447.1600000001</v>
      </c>
      <c r="L55" s="34">
        <f t="shared" si="13"/>
        <v>1125178.2400000002</v>
      </c>
      <c r="M55" s="34">
        <f t="shared" si="13"/>
        <v>632589.1000000001</v>
      </c>
      <c r="N55" s="34">
        <f t="shared" si="13"/>
        <v>328221.8</v>
      </c>
      <c r="O55" s="34">
        <f>SUM(B55:N55)</f>
        <v>11713534.010000002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1465171.79</v>
      </c>
      <c r="C61" s="42">
        <f t="shared" si="14"/>
        <v>1038450.71</v>
      </c>
      <c r="D61" s="42">
        <f t="shared" si="14"/>
        <v>958126.31</v>
      </c>
      <c r="E61" s="42">
        <f t="shared" si="14"/>
        <v>276743.5</v>
      </c>
      <c r="F61" s="42">
        <f t="shared" si="14"/>
        <v>995688.2</v>
      </c>
      <c r="G61" s="42">
        <f t="shared" si="14"/>
        <v>1417583.51</v>
      </c>
      <c r="H61" s="42">
        <f t="shared" si="14"/>
        <v>279748.77</v>
      </c>
      <c r="I61" s="42">
        <f t="shared" si="14"/>
        <v>1053356.99</v>
      </c>
      <c r="J61" s="42">
        <f t="shared" si="14"/>
        <v>900227.92</v>
      </c>
      <c r="K61" s="42">
        <f t="shared" si="14"/>
        <v>1242447.16</v>
      </c>
      <c r="L61" s="42">
        <f t="shared" si="14"/>
        <v>1125178.24</v>
      </c>
      <c r="M61" s="42">
        <f t="shared" si="14"/>
        <v>632589.09</v>
      </c>
      <c r="N61" s="42">
        <f t="shared" si="14"/>
        <v>328221.79</v>
      </c>
      <c r="O61" s="34">
        <f t="shared" si="14"/>
        <v>11713533.979999999</v>
      </c>
      <c r="Q61"/>
    </row>
    <row r="62" spans="1:18" ht="18.75" customHeight="1">
      <c r="A62" s="26" t="s">
        <v>54</v>
      </c>
      <c r="B62" s="42">
        <v>1204820.18</v>
      </c>
      <c r="C62" s="42">
        <v>744190.63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1949010.81</v>
      </c>
      <c r="P62"/>
      <c r="Q62"/>
      <c r="R62" s="41"/>
    </row>
    <row r="63" spans="1:16" ht="18.75" customHeight="1">
      <c r="A63" s="26" t="s">
        <v>55</v>
      </c>
      <c r="B63" s="42">
        <v>260351.61</v>
      </c>
      <c r="C63" s="42">
        <v>294260.08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554611.69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958126.31</v>
      </c>
      <c r="E64" s="43">
        <v>0</v>
      </c>
      <c r="F64" s="43">
        <v>0</v>
      </c>
      <c r="G64" s="43">
        <v>0</v>
      </c>
      <c r="H64" s="42">
        <v>279748.77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1237875.08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276743.5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276743.5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995688.2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995688.2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1417583.51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1417583.51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1053356.99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1053356.99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900227.92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900227.92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1242447.16</v>
      </c>
      <c r="L70" s="29">
        <v>1125178.24</v>
      </c>
      <c r="M70" s="43">
        <v>0</v>
      </c>
      <c r="N70" s="43">
        <v>0</v>
      </c>
      <c r="O70" s="34">
        <f t="shared" si="15"/>
        <v>2367625.4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632589.09</v>
      </c>
      <c r="N71" s="43">
        <v>0</v>
      </c>
      <c r="O71" s="34">
        <f t="shared" si="15"/>
        <v>632589.09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328221.79</v>
      </c>
      <c r="O72" s="46">
        <f t="shared" si="15"/>
        <v>328221.79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2024-06-14T16:50:54Z</dcterms:modified>
  <cp:category/>
  <cp:version/>
  <cp:contentType/>
  <cp:contentStatus/>
</cp:coreProperties>
</file>