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<sst xmlns="http://schemas.openxmlformats.org/spreadsheetml/2006/main" count="90" uniqueCount="87">
  <si>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</si>
  <si>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</si>
  <si>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</si>
  <si>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</si>
  <si>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</si>
  <si>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</si>
  <si>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</si>
  <si>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</si>
  <si>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</si>
  <si>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</si>
  <si>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</si>
  <si>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</si>
  <si>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</si>
  <si>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</si>
  <si>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</si>
  <si>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</si>
  <si>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</si>
  <si>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</si>
  <si>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</si>
  <si>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</si>
  <si>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</si>
  <si>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</si>
  <si>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</si>
  <si>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</si>
  <si>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</si>
  <si>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</si>
  <si>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</si>
  <si>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</si>
  <si>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</si>
  <si>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</si>
  <si>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</si>
  <si>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</si>
  <si>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</si>
  <si>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</si>
  <si>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</si>
  <si>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</si>
  <si>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</si>
  <si>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</si>
  <si>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</si>
  <si>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</si>
  <si>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</si>
  <si>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</si>
  <si>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</si>
  <si>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</si>
  <si>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</si>
  <si>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</si>
  <si>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</si>
  <si>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</si>
  <si>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</si>
  <si>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</si>
  <si>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</si>
  <si>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</si>
  <si>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</si>
  <si>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</si>
  <si>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</si>
  <si>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</si>
  <si>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</si>
  <si>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</si>
  <si>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</si>
  <si>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</si>
  <si>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</si>
  <si>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</si>
  <si>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</si>
  <si>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</si>
  <si>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</si>
  <si>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</si>
  <si>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</si>
  <si>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</si>
  <si>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</si>
  <si>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</si>
  <si>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</si>
  <si>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</si>
  <si>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</si>
  <si>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</si>
  <si>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</si>
  <si>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</si>
  <si>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</si>
  <si>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</si>
  <si>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</si>
  <si>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</si>
  <si>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</si>
  <si>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</si>
  <si>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</si>
  <si>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</si>
  <si>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13/06/24 - VENCIMENTO 20/06/24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</si>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</sst>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413714</v>
      </c>
      <c r="C7" s="9">
        <f t="shared" si="0"/>
        <v>273467</v>
      </c>
      <c r="D7" s="9">
        <f t="shared" si="0"/>
        <v>250498</v>
      </c>
      <c r="E7" s="9">
        <f t="shared" si="0"/>
        <v>67362</v>
      </c>
      <c r="F7" s="9">
        <f t="shared" si="0"/>
        <v>219984</v>
      </c>
      <c r="G7" s="9">
        <f t="shared" si="0"/>
        <v>399467</v>
      </c>
      <c r="H7" s="9">
        <f t="shared" si="0"/>
        <v>50023</v>
      </c>
      <c r="I7" s="9">
        <f t="shared" si="0"/>
        <v>308153</v>
      </c>
      <c r="J7" s="9">
        <f t="shared" si="0"/>
        <v>222885</v>
      </c>
      <c r="K7" s="9">
        <f t="shared" si="0"/>
        <v>330127</v>
      </c>
      <c r="L7" s="9">
        <f t="shared" si="0"/>
        <v>259144</v>
      </c>
      <c r="M7" s="9">
        <f t="shared" si="0"/>
        <v>142330</v>
      </c>
      <c r="N7" s="9">
        <f t="shared" si="0"/>
        <v>90061</v>
      </c>
      <c r="O7" s="9">
        <f t="shared" si="0"/>
        <v>3027215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8334</v>
      </c>
      <c r="C8" s="11">
        <f t="shared" si="1"/>
        <v>8453</v>
      </c>
      <c r="D8" s="11">
        <f t="shared" si="1"/>
        <v>4374</v>
      </c>
      <c r="E8" s="11">
        <f t="shared" si="1"/>
        <v>1488</v>
      </c>
      <c r="F8" s="11">
        <f t="shared" si="1"/>
        <v>4884</v>
      </c>
      <c r="G8" s="11">
        <f t="shared" si="1"/>
        <v>10893</v>
      </c>
      <c r="H8" s="11">
        <f t="shared" si="1"/>
        <v>1486</v>
      </c>
      <c r="I8" s="11">
        <f t="shared" si="1"/>
        <v>12115</v>
      </c>
      <c r="J8" s="11">
        <f t="shared" si="1"/>
        <v>6545</v>
      </c>
      <c r="K8" s="11">
        <f t="shared" si="1"/>
        <v>3550</v>
      </c>
      <c r="L8" s="11">
        <f t="shared" si="1"/>
        <v>2679</v>
      </c>
      <c r="M8" s="11">
        <f t="shared" si="1"/>
        <v>4894</v>
      </c>
      <c r="N8" s="11">
        <f t="shared" si="1"/>
        <v>3131</v>
      </c>
      <c r="O8" s="11">
        <f t="shared" si="1"/>
        <v>72826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8334</v>
      </c>
      <c r="C9" s="11">
        <v>8453</v>
      </c>
      <c r="D9" s="11">
        <v>4374</v>
      </c>
      <c r="E9" s="11">
        <v>1488</v>
      </c>
      <c r="F9" s="11">
        <v>4884</v>
      </c>
      <c r="G9" s="11">
        <v>10893</v>
      </c>
      <c r="H9" s="11">
        <v>1486</v>
      </c>
      <c r="I9" s="11">
        <v>12115</v>
      </c>
      <c r="J9" s="11">
        <v>6545</v>
      </c>
      <c r="K9" s="11">
        <v>3549</v>
      </c>
      <c r="L9" s="11">
        <v>2678</v>
      </c>
      <c r="M9" s="11">
        <v>4894</v>
      </c>
      <c r="N9" s="11">
        <v>3082</v>
      </c>
      <c r="O9" s="11">
        <f>SUM(B9:N9)</f>
        <v>72775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  <c r="M10" s="13">
        <v>0</v>
      </c>
      <c r="N10" s="13">
        <v>49</v>
      </c>
      <c r="O10" s="11">
        <f>SUM(B10:N10)</f>
        <v>51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405380</v>
      </c>
      <c r="C11" s="13">
        <v>265014</v>
      </c>
      <c r="D11" s="13">
        <v>246124</v>
      </c>
      <c r="E11" s="13">
        <v>65874</v>
      </c>
      <c r="F11" s="13">
        <v>215100</v>
      </c>
      <c r="G11" s="13">
        <v>388574</v>
      </c>
      <c r="H11" s="13">
        <v>48537</v>
      </c>
      <c r="I11" s="13">
        <v>296038</v>
      </c>
      <c r="J11" s="13">
        <v>216340</v>
      </c>
      <c r="K11" s="13">
        <v>326577</v>
      </c>
      <c r="L11" s="13">
        <v>256465</v>
      </c>
      <c r="M11" s="13">
        <v>137436</v>
      </c>
      <c r="N11" s="13">
        <v>86930</v>
      </c>
      <c r="O11" s="11">
        <f>SUM(B11:N11)</f>
        <v>2954389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30264</v>
      </c>
      <c r="C12" s="13">
        <v>25103</v>
      </c>
      <c r="D12" s="13">
        <v>19091</v>
      </c>
      <c r="E12" s="13">
        <v>7373</v>
      </c>
      <c r="F12" s="13">
        <v>20043</v>
      </c>
      <c r="G12" s="13">
        <v>38177</v>
      </c>
      <c r="H12" s="13">
        <v>5262</v>
      </c>
      <c r="I12" s="13">
        <v>29448</v>
      </c>
      <c r="J12" s="13">
        <v>19350</v>
      </c>
      <c r="K12" s="13">
        <v>22512</v>
      </c>
      <c r="L12" s="13">
        <v>17990</v>
      </c>
      <c r="M12" s="13">
        <v>7554</v>
      </c>
      <c r="N12" s="13">
        <v>4029</v>
      </c>
      <c r="O12" s="11">
        <f>SUM(B12:N12)</f>
        <v>246196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375116</v>
      </c>
      <c r="C13" s="15">
        <f t="shared" si="2"/>
        <v>239911</v>
      </c>
      <c r="D13" s="15">
        <f t="shared" si="2"/>
        <v>227033</v>
      </c>
      <c r="E13" s="15">
        <f t="shared" si="2"/>
        <v>58501</v>
      </c>
      <c r="F13" s="15">
        <f t="shared" si="2"/>
        <v>195057</v>
      </c>
      <c r="G13" s="15">
        <f t="shared" si="2"/>
        <v>350397</v>
      </c>
      <c r="H13" s="15">
        <f t="shared" si="2"/>
        <v>43275</v>
      </c>
      <c r="I13" s="15">
        <f t="shared" si="2"/>
        <v>266590</v>
      </c>
      <c r="J13" s="15">
        <f t="shared" si="2"/>
        <v>196990</v>
      </c>
      <c r="K13" s="15">
        <f t="shared" si="2"/>
        <v>304065</v>
      </c>
      <c r="L13" s="15">
        <f t="shared" si="2"/>
        <v>238475</v>
      </c>
      <c r="M13" s="15">
        <f t="shared" si="2"/>
        <v>129882</v>
      </c>
      <c r="N13" s="15">
        <f t="shared" si="2"/>
        <v>82901</v>
      </c>
      <c r="O13" s="11">
        <f>SUM(B13:N13)</f>
        <v>2708193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1.129353157343175</v>
      </c>
      <c r="C18" s="19">
        <v>1.211772045547909</v>
      </c>
      <c r="D18" s="19">
        <v>1.400406835684269</v>
      </c>
      <c r="E18" s="19">
        <v>0.852164569657674</v>
      </c>
      <c r="F18" s="19">
        <v>1.395715461734627</v>
      </c>
      <c r="G18" s="19">
        <v>1.335871006266061</v>
      </c>
      <c r="H18" s="19">
        <v>1.477127803101586</v>
      </c>
      <c r="I18" s="19">
        <v>1.145317435685606</v>
      </c>
      <c r="J18" s="19">
        <v>1.275728531529579</v>
      </c>
      <c r="K18" s="19">
        <v>1.141135184565542</v>
      </c>
      <c r="L18" s="19">
        <v>1.211729888143499</v>
      </c>
      <c r="M18" s="19">
        <v>1.120101652734741</v>
      </c>
      <c r="N18" s="19">
        <v>1.009041392173382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1512797.04</v>
      </c>
      <c r="C20" s="24">
        <f aca="true" t="shared" si="3" ref="C20:O20">SUM(C21:C32)</f>
        <v>1084132.29</v>
      </c>
      <c r="D20" s="24">
        <f t="shared" si="3"/>
        <v>995177.51</v>
      </c>
      <c r="E20" s="24">
        <f t="shared" si="3"/>
        <v>288037.79999999993</v>
      </c>
      <c r="F20" s="24">
        <f t="shared" si="3"/>
        <v>1022495.03</v>
      </c>
      <c r="G20" s="24">
        <f t="shared" si="3"/>
        <v>1472428.5</v>
      </c>
      <c r="H20" s="24">
        <f t="shared" si="3"/>
        <v>287690.03</v>
      </c>
      <c r="I20" s="24">
        <f t="shared" si="3"/>
        <v>1176696.5199999998</v>
      </c>
      <c r="J20" s="24">
        <f t="shared" si="3"/>
        <v>931871.74</v>
      </c>
      <c r="K20" s="24">
        <f t="shared" si="3"/>
        <v>1275944.6800000004</v>
      </c>
      <c r="L20" s="24">
        <f t="shared" si="3"/>
        <v>1154594.3500000003</v>
      </c>
      <c r="M20" s="24">
        <f t="shared" si="3"/>
        <v>664452.6200000002</v>
      </c>
      <c r="N20" s="24">
        <f t="shared" si="3"/>
        <v>339594.08999999997</v>
      </c>
      <c r="O20" s="24">
        <f t="shared" si="3"/>
        <v>12205912.200000001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1221283.73</v>
      </c>
      <c r="C21" s="28">
        <f aca="true" t="shared" si="4" ref="C21:N21">ROUND((C15+C16)*C7,2)</f>
        <v>833964.96</v>
      </c>
      <c r="D21" s="28">
        <f t="shared" si="4"/>
        <v>669956.9</v>
      </c>
      <c r="E21" s="28">
        <f t="shared" si="4"/>
        <v>307776.98</v>
      </c>
      <c r="F21" s="28">
        <f t="shared" si="4"/>
        <v>681928.4</v>
      </c>
      <c r="G21" s="28">
        <f t="shared" si="4"/>
        <v>1018880.53</v>
      </c>
      <c r="H21" s="28">
        <f t="shared" si="4"/>
        <v>171308.77</v>
      </c>
      <c r="I21" s="28">
        <f t="shared" si="4"/>
        <v>933118.1</v>
      </c>
      <c r="J21" s="28">
        <f t="shared" si="4"/>
        <v>678840.84</v>
      </c>
      <c r="K21" s="28">
        <f t="shared" si="4"/>
        <v>950402.62</v>
      </c>
      <c r="L21" s="28">
        <f t="shared" si="4"/>
        <v>849474.03</v>
      </c>
      <c r="M21" s="28">
        <f t="shared" si="4"/>
        <v>538363.23</v>
      </c>
      <c r="N21" s="28">
        <f t="shared" si="4"/>
        <v>307711.42</v>
      </c>
      <c r="O21" s="28">
        <f aca="true" t="shared" si="5" ref="O21:O31">SUM(B21:N21)</f>
        <v>9163010.51</v>
      </c>
    </row>
    <row r="22" spans="1:23" ht="18.75" customHeight="1">
      <c r="A22" s="26" t="s">
        <v>33</v>
      </c>
      <c r="B22" s="28">
        <f>IF(B18&lt;&gt;0,ROUND((B18-1)*B21,2),0)</f>
        <v>157976.91</v>
      </c>
      <c r="C22" s="28">
        <f aca="true" t="shared" si="6" ref="C22:N22">IF(C18&lt;&gt;0,ROUND((C18-1)*C21,2),0)</f>
        <v>176610.47</v>
      </c>
      <c r="D22" s="28">
        <f t="shared" si="6"/>
        <v>268255.32</v>
      </c>
      <c r="E22" s="28">
        <f t="shared" si="6"/>
        <v>-45500.34</v>
      </c>
      <c r="F22" s="28">
        <f t="shared" si="6"/>
        <v>269849.61</v>
      </c>
      <c r="G22" s="28">
        <f t="shared" si="6"/>
        <v>342212.43</v>
      </c>
      <c r="H22" s="28">
        <f t="shared" si="6"/>
        <v>81736.18</v>
      </c>
      <c r="I22" s="28">
        <f t="shared" si="6"/>
        <v>135598.33</v>
      </c>
      <c r="J22" s="28">
        <f t="shared" si="6"/>
        <v>187175.79</v>
      </c>
      <c r="K22" s="28">
        <f t="shared" si="6"/>
        <v>134135.25</v>
      </c>
      <c r="L22" s="28">
        <f t="shared" si="6"/>
        <v>179859.04</v>
      </c>
      <c r="M22" s="28">
        <f t="shared" si="6"/>
        <v>64658.31</v>
      </c>
      <c r="N22" s="28">
        <f t="shared" si="6"/>
        <v>2782.14</v>
      </c>
      <c r="O22" s="28">
        <f t="shared" si="5"/>
        <v>1955349.44</v>
      </c>
      <c r="W22" s="51"/>
    </row>
    <row r="23" spans="1:15" ht="18.75" customHeight="1">
      <c r="A23" s="26" t="s">
        <v>34</v>
      </c>
      <c r="B23" s="28">
        <v>67636.3</v>
      </c>
      <c r="C23" s="28">
        <v>44156.83</v>
      </c>
      <c r="D23" s="28">
        <v>32972.44</v>
      </c>
      <c r="E23" s="28">
        <v>11322.51</v>
      </c>
      <c r="F23" s="28">
        <v>39835.37</v>
      </c>
      <c r="G23" s="28">
        <v>65792.52</v>
      </c>
      <c r="H23" s="28">
        <v>8441.97</v>
      </c>
      <c r="I23" s="28">
        <v>46056.43</v>
      </c>
      <c r="J23" s="28">
        <v>36568.65</v>
      </c>
      <c r="K23" s="28">
        <v>53547.67</v>
      </c>
      <c r="L23" s="28">
        <v>51178.22</v>
      </c>
      <c r="M23" s="28">
        <v>25575.42</v>
      </c>
      <c r="N23" s="28">
        <v>15715.87</v>
      </c>
      <c r="O23" s="28">
        <f t="shared" si="5"/>
        <v>498800.2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1170.52</v>
      </c>
      <c r="C26" s="28">
        <v>855.38</v>
      </c>
      <c r="D26" s="28">
        <v>785.03</v>
      </c>
      <c r="E26" s="28">
        <v>222.29</v>
      </c>
      <c r="F26" s="28">
        <v>801.92</v>
      </c>
      <c r="G26" s="28">
        <v>1153.63</v>
      </c>
      <c r="H26" s="28">
        <v>213.84</v>
      </c>
      <c r="I26" s="28">
        <v>903.21</v>
      </c>
      <c r="J26" s="28">
        <v>731.57</v>
      </c>
      <c r="K26" s="28">
        <v>996.07</v>
      </c>
      <c r="L26" s="28">
        <v>897.58</v>
      </c>
      <c r="M26" s="28">
        <v>509.29</v>
      </c>
      <c r="N26" s="28">
        <v>264.49</v>
      </c>
      <c r="O26" s="28">
        <f t="shared" si="5"/>
        <v>9504.820000000002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59559.44</v>
      </c>
      <c r="C29" s="28">
        <v>23760.77</v>
      </c>
      <c r="D29" s="28">
        <v>20391.38</v>
      </c>
      <c r="E29" s="28">
        <v>12085.72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414846.16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89234.6</v>
      </c>
      <c r="L30" s="28">
        <v>29844.36</v>
      </c>
      <c r="M30" s="28">
        <v>0</v>
      </c>
      <c r="N30" s="28">
        <v>0</v>
      </c>
      <c r="O30" s="28">
        <f t="shared" si="5"/>
        <v>119078.96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1259330.4</v>
      </c>
      <c r="C33" s="28">
        <f aca="true" t="shared" si="7" ref="C33:O33">+C34+C36+C49+C50+C51+C56-C57</f>
        <v>-37193.2</v>
      </c>
      <c r="D33" s="28">
        <f t="shared" si="7"/>
        <v>-19245.6</v>
      </c>
      <c r="E33" s="28">
        <f t="shared" si="7"/>
        <v>-6547.2</v>
      </c>
      <c r="F33" s="28">
        <f t="shared" si="7"/>
        <v>-21489.6</v>
      </c>
      <c r="G33" s="28">
        <f t="shared" si="7"/>
        <v>-47929.2</v>
      </c>
      <c r="H33" s="28">
        <f t="shared" si="7"/>
        <v>-6538.4</v>
      </c>
      <c r="I33" s="28">
        <f t="shared" si="7"/>
        <v>-53306</v>
      </c>
      <c r="J33" s="28">
        <f t="shared" si="7"/>
        <v>-28798</v>
      </c>
      <c r="K33" s="28">
        <f t="shared" si="7"/>
        <v>-15615.6</v>
      </c>
      <c r="L33" s="28">
        <f t="shared" si="7"/>
        <v>-11783.2</v>
      </c>
      <c r="M33" s="28">
        <f t="shared" si="7"/>
        <v>-21533.6</v>
      </c>
      <c r="N33" s="28">
        <f t="shared" si="7"/>
        <v>-13560.8</v>
      </c>
      <c r="O33" s="28">
        <f t="shared" si="7"/>
        <v>975790</v>
      </c>
    </row>
    <row r="34" spans="1:15" ht="18.75" customHeight="1">
      <c r="A34" s="26" t="s">
        <v>38</v>
      </c>
      <c r="B34" s="29">
        <f>+B35</f>
        <v>-36669.6</v>
      </c>
      <c r="C34" s="29">
        <f>+C35</f>
        <v>-37193.2</v>
      </c>
      <c r="D34" s="29">
        <f aca="true" t="shared" si="8" ref="D34:O34">+D35</f>
        <v>-19245.6</v>
      </c>
      <c r="E34" s="29">
        <f t="shared" si="8"/>
        <v>-6547.2</v>
      </c>
      <c r="F34" s="29">
        <f t="shared" si="8"/>
        <v>-21489.6</v>
      </c>
      <c r="G34" s="29">
        <f t="shared" si="8"/>
        <v>-47929.2</v>
      </c>
      <c r="H34" s="29">
        <f t="shared" si="8"/>
        <v>-6538.4</v>
      </c>
      <c r="I34" s="29">
        <f t="shared" si="8"/>
        <v>-53306</v>
      </c>
      <c r="J34" s="29">
        <f t="shared" si="8"/>
        <v>-28798</v>
      </c>
      <c r="K34" s="29">
        <f t="shared" si="8"/>
        <v>-15615.6</v>
      </c>
      <c r="L34" s="29">
        <f t="shared" si="8"/>
        <v>-11783.2</v>
      </c>
      <c r="M34" s="29">
        <f t="shared" si="8"/>
        <v>-21533.6</v>
      </c>
      <c r="N34" s="29">
        <f t="shared" si="8"/>
        <v>-13560.8</v>
      </c>
      <c r="O34" s="29">
        <f t="shared" si="8"/>
        <v>-320209.99999999994</v>
      </c>
    </row>
    <row r="35" spans="1:26" ht="18.75" customHeight="1">
      <c r="A35" s="27" t="s">
        <v>39</v>
      </c>
      <c r="B35" s="16">
        <f>ROUND((-B9)*$G$3,2)</f>
        <v>-36669.6</v>
      </c>
      <c r="C35" s="16">
        <f aca="true" t="shared" si="9" ref="C35:N35">ROUND((-C9)*$G$3,2)</f>
        <v>-37193.2</v>
      </c>
      <c r="D35" s="16">
        <f t="shared" si="9"/>
        <v>-19245.6</v>
      </c>
      <c r="E35" s="16">
        <f t="shared" si="9"/>
        <v>-6547.2</v>
      </c>
      <c r="F35" s="16">
        <f t="shared" si="9"/>
        <v>-21489.6</v>
      </c>
      <c r="G35" s="16">
        <f t="shared" si="9"/>
        <v>-47929.2</v>
      </c>
      <c r="H35" s="16">
        <f t="shared" si="9"/>
        <v>-6538.4</v>
      </c>
      <c r="I35" s="16">
        <f t="shared" si="9"/>
        <v>-53306</v>
      </c>
      <c r="J35" s="16">
        <f t="shared" si="9"/>
        <v>-28798</v>
      </c>
      <c r="K35" s="16">
        <f t="shared" si="9"/>
        <v>-15615.6</v>
      </c>
      <c r="L35" s="16">
        <f t="shared" si="9"/>
        <v>-11783.2</v>
      </c>
      <c r="M35" s="16">
        <f t="shared" si="9"/>
        <v>-21533.6</v>
      </c>
      <c r="N35" s="16">
        <f t="shared" si="9"/>
        <v>-13560.8</v>
      </c>
      <c r="O35" s="30">
        <f aca="true" t="shared" si="10" ref="O35:O57">SUM(B35:N35)</f>
        <v>-320209.99999999994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1296000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1296000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2556000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5544000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-1260000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-4248000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2772127.44</v>
      </c>
      <c r="C55" s="34">
        <f aca="true" t="shared" si="13" ref="C55:N55">+C20+C33</f>
        <v>1046939.0900000001</v>
      </c>
      <c r="D55" s="34">
        <f t="shared" si="13"/>
        <v>975931.91</v>
      </c>
      <c r="E55" s="34">
        <f t="shared" si="13"/>
        <v>281490.5999999999</v>
      </c>
      <c r="F55" s="34">
        <f t="shared" si="13"/>
        <v>1001005.43</v>
      </c>
      <c r="G55" s="34">
        <f t="shared" si="13"/>
        <v>1424499.3</v>
      </c>
      <c r="H55" s="34">
        <f t="shared" si="13"/>
        <v>281151.63</v>
      </c>
      <c r="I55" s="34">
        <f t="shared" si="13"/>
        <v>1123390.5199999998</v>
      </c>
      <c r="J55" s="34">
        <f t="shared" si="13"/>
        <v>903073.74</v>
      </c>
      <c r="K55" s="34">
        <f t="shared" si="13"/>
        <v>1260329.0800000003</v>
      </c>
      <c r="L55" s="34">
        <f t="shared" si="13"/>
        <v>1142811.1500000004</v>
      </c>
      <c r="M55" s="34">
        <f t="shared" si="13"/>
        <v>642919.0200000003</v>
      </c>
      <c r="N55" s="34">
        <f t="shared" si="13"/>
        <v>326033.29</v>
      </c>
      <c r="O55" s="34">
        <f>SUM(B55:N55)</f>
        <v>13181702.2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41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2772127.43</v>
      </c>
      <c r="C61" s="42">
        <f t="shared" si="14"/>
        <v>1046939.0900000001</v>
      </c>
      <c r="D61" s="42">
        <f t="shared" si="14"/>
        <v>975931.91</v>
      </c>
      <c r="E61" s="42">
        <f t="shared" si="14"/>
        <v>281490.6</v>
      </c>
      <c r="F61" s="42">
        <f t="shared" si="14"/>
        <v>1001005.43</v>
      </c>
      <c r="G61" s="42">
        <f t="shared" si="14"/>
        <v>1424499.3</v>
      </c>
      <c r="H61" s="42">
        <f t="shared" si="14"/>
        <v>281151.62</v>
      </c>
      <c r="I61" s="42">
        <f t="shared" si="14"/>
        <v>1123390.52</v>
      </c>
      <c r="J61" s="42">
        <f t="shared" si="14"/>
        <v>903073.74</v>
      </c>
      <c r="K61" s="42">
        <f t="shared" si="14"/>
        <v>1260329.08</v>
      </c>
      <c r="L61" s="42">
        <f t="shared" si="14"/>
        <v>1142811.15</v>
      </c>
      <c r="M61" s="42">
        <f t="shared" si="14"/>
        <v>642919.02</v>
      </c>
      <c r="N61" s="42">
        <f t="shared" si="14"/>
        <v>326033.29</v>
      </c>
      <c r="O61" s="34">
        <f t="shared" si="14"/>
        <v>13181702.179999998</v>
      </c>
      <c r="Q61"/>
    </row>
    <row r="62" spans="1:18" ht="18.75" customHeight="1">
      <c r="A62" s="26" t="s">
        <v>54</v>
      </c>
      <c r="B62" s="42">
        <v>2270302.35</v>
      </c>
      <c r="C62" s="42">
        <v>750217.38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3020519.73</v>
      </c>
      <c r="P62"/>
      <c r="Q62"/>
      <c r="R62" s="41"/>
    </row>
    <row r="63" spans="1:16" ht="18.75" customHeight="1">
      <c r="A63" s="26" t="s">
        <v>55</v>
      </c>
      <c r="B63" s="42">
        <v>501825.08</v>
      </c>
      <c r="C63" s="42">
        <v>296721.71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798546.79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975931.91</v>
      </c>
      <c r="E64" s="43">
        <v>0</v>
      </c>
      <c r="F64" s="43">
        <v>0</v>
      </c>
      <c r="G64" s="43">
        <v>0</v>
      </c>
      <c r="H64" s="42">
        <v>281151.62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1257083.53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281490.6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281490.6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1001005.43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1001005.43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1424499.3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1424499.3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1123390.52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1123390.52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903073.74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903073.74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1260329.08</v>
      </c>
      <c r="L70" s="29">
        <v>1142811.15</v>
      </c>
      <c r="M70" s="43">
        <v>0</v>
      </c>
      <c r="N70" s="43">
        <v>0</v>
      </c>
      <c r="O70" s="34">
        <f t="shared" si="15"/>
        <v>2403140.23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642919.02</v>
      </c>
      <c r="N71" s="43">
        <v>0</v>
      </c>
      <c r="O71" s="34">
        <f t="shared" si="15"/>
        <v>642919.02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326033.29</v>
      </c>
      <c r="O72" s="46">
        <f t="shared" si="15"/>
        <v>326033.29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2024-06-20T16:22:41Z</dcterms:modified>
  <cp:category/>
  <cp:version/>
  <cp:contentType/>
  <cp:contentStatus/>
</cp:coreProperties>
</file>