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<sst xmlns="http://schemas.openxmlformats.org/spreadsheetml/2006/main" count="90" uniqueCount="87">
  <si>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</si>
  <si>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</si>
  <si>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</si>
  <si>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</si>
  <si>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</si>
  <si>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</si>
  <si>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</si>
  <si>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</si>
  <si>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</si>
  <si>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</si>
  <si>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</si>
  <si>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</si>
  <si>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</si>
  <si>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</si>
  <si>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</si>
  <si>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</si>
  <si>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</si>
  <si>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</si>
  <si>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</si>
  <si>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</si>
  <si>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</si>
  <si>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</si>
  <si>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</si>
  <si>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</si>
  <si>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</si>
  <si>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</si>
  <si>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</si>
  <si>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</si>
  <si>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</si>
  <si>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</si>
  <si>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</si>
  <si>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</si>
  <si>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</si>
  <si>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</si>
  <si>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</si>
  <si>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</si>
  <si>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</si>
  <si>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</si>
  <si>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</si>
  <si>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</si>
  <si>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</si>
  <si>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</si>
  <si>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</si>
  <si>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</si>
  <si>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</si>
  <si>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</si>
  <si>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</si>
  <si>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</si>
  <si>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</si>
  <si>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</si>
  <si>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</si>
  <si>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</si>
  <si>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</si>
  <si>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</si>
  <si>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</si>
  <si>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</si>
  <si>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</si>
  <si>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</si>
  <si>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</si>
  <si>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</si>
  <si>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</si>
  <si>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</si>
  <si>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</si>
  <si>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</si>
  <si>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</si>
  <si>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</si>
  <si>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</si>
  <si>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</si>
  <si>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</si>
  <si>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</si>
  <si>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</si>
  <si>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</si>
  <si>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</si>
  <si>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</si>
  <si>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</si>
  <si>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</si>
  <si>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</si>
  <si>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</si>
  <si>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</si>
  <si>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</si>
  <si>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</si>
  <si>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</si>
  <si>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</si>
  <si>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</si>
  <si>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19/06/24 - VENCIMENTO 26/06/24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</si>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</sst>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417376</v>
      </c>
      <c r="C7" s="9">
        <f t="shared" si="0"/>
        <v>274518</v>
      </c>
      <c r="D7" s="9">
        <f t="shared" si="0"/>
        <v>253008</v>
      </c>
      <c r="E7" s="9">
        <f t="shared" si="0"/>
        <v>67545</v>
      </c>
      <c r="F7" s="9">
        <f t="shared" si="0"/>
        <v>242400</v>
      </c>
      <c r="G7" s="9">
        <f t="shared" si="0"/>
        <v>404658</v>
      </c>
      <c r="H7" s="9">
        <f t="shared" si="0"/>
        <v>50239</v>
      </c>
      <c r="I7" s="9">
        <f t="shared" si="0"/>
        <v>295839</v>
      </c>
      <c r="J7" s="9">
        <f t="shared" si="0"/>
        <v>218732</v>
      </c>
      <c r="K7" s="9">
        <f t="shared" si="0"/>
        <v>325012</v>
      </c>
      <c r="L7" s="9">
        <f t="shared" si="0"/>
        <v>260212</v>
      </c>
      <c r="M7" s="9">
        <f t="shared" si="0"/>
        <v>140371</v>
      </c>
      <c r="N7" s="9">
        <f t="shared" si="0"/>
        <v>89497</v>
      </c>
      <c r="O7" s="9">
        <f t="shared" si="0"/>
        <v>3039407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8268</v>
      </c>
      <c r="C8" s="11">
        <f t="shared" si="1"/>
        <v>8049</v>
      </c>
      <c r="D8" s="11">
        <f t="shared" si="1"/>
        <v>4377</v>
      </c>
      <c r="E8" s="11">
        <f t="shared" si="1"/>
        <v>1405</v>
      </c>
      <c r="F8" s="11">
        <f t="shared" si="1"/>
        <v>5415</v>
      </c>
      <c r="G8" s="11">
        <f t="shared" si="1"/>
        <v>10845</v>
      </c>
      <c r="H8" s="11">
        <f t="shared" si="1"/>
        <v>1402</v>
      </c>
      <c r="I8" s="11">
        <f t="shared" si="1"/>
        <v>11298</v>
      </c>
      <c r="J8" s="11">
        <f t="shared" si="1"/>
        <v>6591</v>
      </c>
      <c r="K8" s="11">
        <f t="shared" si="1"/>
        <v>3317</v>
      </c>
      <c r="L8" s="11">
        <f t="shared" si="1"/>
        <v>2419</v>
      </c>
      <c r="M8" s="11">
        <f t="shared" si="1"/>
        <v>4908</v>
      </c>
      <c r="N8" s="11">
        <f t="shared" si="1"/>
        <v>3046</v>
      </c>
      <c r="O8" s="11">
        <f t="shared" si="1"/>
        <v>71340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8268</v>
      </c>
      <c r="C9" s="11">
        <v>8049</v>
      </c>
      <c r="D9" s="11">
        <v>4377</v>
      </c>
      <c r="E9" s="11">
        <v>1405</v>
      </c>
      <c r="F9" s="11">
        <v>5415</v>
      </c>
      <c r="G9" s="11">
        <v>10845</v>
      </c>
      <c r="H9" s="11">
        <v>1402</v>
      </c>
      <c r="I9" s="11">
        <v>11298</v>
      </c>
      <c r="J9" s="11">
        <v>6591</v>
      </c>
      <c r="K9" s="11">
        <v>3317</v>
      </c>
      <c r="L9" s="11">
        <v>2417</v>
      </c>
      <c r="M9" s="11">
        <v>4908</v>
      </c>
      <c r="N9" s="11">
        <v>2995</v>
      </c>
      <c r="O9" s="11">
        <f>SUM(B9:N9)</f>
        <v>71287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51</v>
      </c>
      <c r="O10" s="11">
        <f>SUM(B10:N10)</f>
        <v>53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409108</v>
      </c>
      <c r="C11" s="13">
        <v>266469</v>
      </c>
      <c r="D11" s="13">
        <v>248631</v>
      </c>
      <c r="E11" s="13">
        <v>66140</v>
      </c>
      <c r="F11" s="13">
        <v>236985</v>
      </c>
      <c r="G11" s="13">
        <v>393813</v>
      </c>
      <c r="H11" s="13">
        <v>48837</v>
      </c>
      <c r="I11" s="13">
        <v>284541</v>
      </c>
      <c r="J11" s="13">
        <v>212141</v>
      </c>
      <c r="K11" s="13">
        <v>321695</v>
      </c>
      <c r="L11" s="13">
        <v>257793</v>
      </c>
      <c r="M11" s="13">
        <v>135463</v>
      </c>
      <c r="N11" s="13">
        <v>86451</v>
      </c>
      <c r="O11" s="11">
        <f>SUM(B11:N11)</f>
        <v>2968067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29766</v>
      </c>
      <c r="C12" s="13">
        <v>25053</v>
      </c>
      <c r="D12" s="13">
        <v>19359</v>
      </c>
      <c r="E12" s="13">
        <v>7485</v>
      </c>
      <c r="F12" s="13">
        <v>22165</v>
      </c>
      <c r="G12" s="13">
        <v>38701</v>
      </c>
      <c r="H12" s="13">
        <v>5322</v>
      </c>
      <c r="I12" s="13">
        <v>28029</v>
      </c>
      <c r="J12" s="13">
        <v>18946</v>
      </c>
      <c r="K12" s="13">
        <v>21910</v>
      </c>
      <c r="L12" s="13">
        <v>18263</v>
      </c>
      <c r="M12" s="13">
        <v>7388</v>
      </c>
      <c r="N12" s="13">
        <v>4035</v>
      </c>
      <c r="O12" s="11">
        <f>SUM(B12:N12)</f>
        <v>246422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379342</v>
      </c>
      <c r="C13" s="15">
        <f t="shared" si="2"/>
        <v>241416</v>
      </c>
      <c r="D13" s="15">
        <f t="shared" si="2"/>
        <v>229272</v>
      </c>
      <c r="E13" s="15">
        <f t="shared" si="2"/>
        <v>58655</v>
      </c>
      <c r="F13" s="15">
        <f t="shared" si="2"/>
        <v>214820</v>
      </c>
      <c r="G13" s="15">
        <f t="shared" si="2"/>
        <v>355112</v>
      </c>
      <c r="H13" s="15">
        <f t="shared" si="2"/>
        <v>43515</v>
      </c>
      <c r="I13" s="15">
        <f t="shared" si="2"/>
        <v>256512</v>
      </c>
      <c r="J13" s="15">
        <f t="shared" si="2"/>
        <v>193195</v>
      </c>
      <c r="K13" s="15">
        <f t="shared" si="2"/>
        <v>299785</v>
      </c>
      <c r="L13" s="15">
        <f t="shared" si="2"/>
        <v>239530</v>
      </c>
      <c r="M13" s="15">
        <f t="shared" si="2"/>
        <v>128075</v>
      </c>
      <c r="N13" s="15">
        <f t="shared" si="2"/>
        <v>82416</v>
      </c>
      <c r="O13" s="11">
        <f>SUM(B13:N13)</f>
        <v>2721645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1.126875378245566</v>
      </c>
      <c r="C18" s="19">
        <v>1.234836528020728</v>
      </c>
      <c r="D18" s="19">
        <v>1.391604175684193</v>
      </c>
      <c r="E18" s="19">
        <v>0.849796152316711</v>
      </c>
      <c r="F18" s="19">
        <v>1.309897985274775</v>
      </c>
      <c r="G18" s="19">
        <v>1.32449826843386</v>
      </c>
      <c r="H18" s="19">
        <v>1.480267247438782</v>
      </c>
      <c r="I18" s="19">
        <v>1.151605885752653</v>
      </c>
      <c r="J18" s="19">
        <v>1.299850424328147</v>
      </c>
      <c r="K18" s="19">
        <v>1.169005904452765</v>
      </c>
      <c r="L18" s="19">
        <v>1.22054109026335</v>
      </c>
      <c r="M18" s="19">
        <v>1.133680489041561</v>
      </c>
      <c r="N18" s="19">
        <v>1.022483538382805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1521691.23</v>
      </c>
      <c r="C20" s="24">
        <f aca="true" t="shared" si="3" ref="C20:O20">SUM(C21:C32)</f>
        <v>1108102.6600000001</v>
      </c>
      <c r="D20" s="24">
        <f t="shared" si="3"/>
        <v>998513.0100000001</v>
      </c>
      <c r="E20" s="24">
        <f t="shared" si="3"/>
        <v>288835.9099999999</v>
      </c>
      <c r="F20" s="24">
        <f t="shared" si="3"/>
        <v>1055321.82</v>
      </c>
      <c r="G20" s="24">
        <f t="shared" si="3"/>
        <v>1478010.7599999998</v>
      </c>
      <c r="H20" s="24">
        <f t="shared" si="3"/>
        <v>288594.91000000003</v>
      </c>
      <c r="I20" s="24">
        <f t="shared" si="3"/>
        <v>1139430.91</v>
      </c>
      <c r="J20" s="24">
        <f t="shared" si="3"/>
        <v>932025.14</v>
      </c>
      <c r="K20" s="24">
        <f t="shared" si="3"/>
        <v>1285913.9300000002</v>
      </c>
      <c r="L20" s="24">
        <f t="shared" si="3"/>
        <v>1167368.9000000001</v>
      </c>
      <c r="M20" s="24">
        <f t="shared" si="3"/>
        <v>663210.8200000001</v>
      </c>
      <c r="N20" s="24">
        <f t="shared" si="3"/>
        <v>341925.94</v>
      </c>
      <c r="O20" s="24">
        <f t="shared" si="3"/>
        <v>12268945.940000001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1232093.95</v>
      </c>
      <c r="C21" s="28">
        <f aca="true" t="shared" si="4" ref="C21:N21">ROUND((C15+C16)*C7,2)</f>
        <v>837170.09</v>
      </c>
      <c r="D21" s="28">
        <f t="shared" si="4"/>
        <v>676669.9</v>
      </c>
      <c r="E21" s="28">
        <f t="shared" si="4"/>
        <v>308613.11</v>
      </c>
      <c r="F21" s="28">
        <f t="shared" si="4"/>
        <v>751415.76</v>
      </c>
      <c r="G21" s="28">
        <f t="shared" si="4"/>
        <v>1032120.69</v>
      </c>
      <c r="H21" s="28">
        <f t="shared" si="4"/>
        <v>172048.48</v>
      </c>
      <c r="I21" s="28">
        <f t="shared" si="4"/>
        <v>895830.08</v>
      </c>
      <c r="J21" s="28">
        <f t="shared" si="4"/>
        <v>666192.05</v>
      </c>
      <c r="K21" s="28">
        <f t="shared" si="4"/>
        <v>935677.05</v>
      </c>
      <c r="L21" s="28">
        <f t="shared" si="4"/>
        <v>852974.94</v>
      </c>
      <c r="M21" s="28">
        <f t="shared" si="4"/>
        <v>530953.31</v>
      </c>
      <c r="N21" s="28">
        <f t="shared" si="4"/>
        <v>305784.4</v>
      </c>
      <c r="O21" s="28">
        <f aca="true" t="shared" si="5" ref="O21:O31">SUM(B21:N21)</f>
        <v>9197543.81</v>
      </c>
    </row>
    <row r="22" spans="1:23" ht="18.75" customHeight="1">
      <c r="A22" s="26" t="s">
        <v>33</v>
      </c>
      <c r="B22" s="28">
        <f>IF(B18&lt;&gt;0,ROUND((B18-1)*B21,2),0)</f>
        <v>156322.39</v>
      </c>
      <c r="C22" s="28">
        <f aca="true" t="shared" si="6" ref="C22:N22">IF(C18&lt;&gt;0,ROUND((C18-1)*C21,2),0)</f>
        <v>196598.12</v>
      </c>
      <c r="D22" s="28">
        <f t="shared" si="6"/>
        <v>264986.76</v>
      </c>
      <c r="E22" s="28">
        <f t="shared" si="6"/>
        <v>-46354.88</v>
      </c>
      <c r="F22" s="28">
        <f t="shared" si="6"/>
        <v>232862.23</v>
      </c>
      <c r="G22" s="28">
        <f t="shared" si="6"/>
        <v>334921.38</v>
      </c>
      <c r="H22" s="28">
        <f t="shared" si="6"/>
        <v>82629.25</v>
      </c>
      <c r="I22" s="28">
        <f t="shared" si="6"/>
        <v>135813.11</v>
      </c>
      <c r="J22" s="28">
        <f t="shared" si="6"/>
        <v>199757.97</v>
      </c>
      <c r="K22" s="28">
        <f t="shared" si="6"/>
        <v>158134.95</v>
      </c>
      <c r="L22" s="28">
        <f t="shared" si="6"/>
        <v>188116.02</v>
      </c>
      <c r="M22" s="28">
        <f t="shared" si="6"/>
        <v>70978.1</v>
      </c>
      <c r="N22" s="28">
        <f t="shared" si="6"/>
        <v>6875.12</v>
      </c>
      <c r="O22" s="28">
        <f t="shared" si="5"/>
        <v>1981640.52</v>
      </c>
      <c r="W22" s="51"/>
    </row>
    <row r="23" spans="1:15" ht="18.75" customHeight="1">
      <c r="A23" s="26" t="s">
        <v>34</v>
      </c>
      <c r="B23" s="28">
        <v>67371.98</v>
      </c>
      <c r="C23" s="28">
        <v>44920.35</v>
      </c>
      <c r="D23" s="28">
        <v>32863.5</v>
      </c>
      <c r="E23" s="28">
        <v>11292.42</v>
      </c>
      <c r="F23" s="28">
        <v>40139.67</v>
      </c>
      <c r="G23" s="28">
        <v>65425.67</v>
      </c>
      <c r="H23" s="28">
        <v>7714.07</v>
      </c>
      <c r="I23" s="28">
        <v>45897.82</v>
      </c>
      <c r="J23" s="28">
        <v>36791.47</v>
      </c>
      <c r="K23" s="28">
        <v>54031.11</v>
      </c>
      <c r="L23" s="28">
        <v>52058.34</v>
      </c>
      <c r="M23" s="28">
        <v>25426.57</v>
      </c>
      <c r="N23" s="28">
        <v>15876.13</v>
      </c>
      <c r="O23" s="28">
        <f t="shared" si="5"/>
        <v>499809.0999999999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1173.33</v>
      </c>
      <c r="C26" s="28">
        <v>869.45</v>
      </c>
      <c r="D26" s="28">
        <v>785.03</v>
      </c>
      <c r="E26" s="28">
        <v>222.29</v>
      </c>
      <c r="F26" s="28">
        <v>824.43</v>
      </c>
      <c r="G26" s="28">
        <v>1153.63</v>
      </c>
      <c r="H26" s="28">
        <v>213.84</v>
      </c>
      <c r="I26" s="28">
        <v>869.45</v>
      </c>
      <c r="J26" s="28">
        <v>728.76</v>
      </c>
      <c r="K26" s="28">
        <v>998.88</v>
      </c>
      <c r="L26" s="28">
        <v>906.03</v>
      </c>
      <c r="M26" s="28">
        <v>506.47</v>
      </c>
      <c r="N26" s="28">
        <v>270.12</v>
      </c>
      <c r="O26" s="28">
        <f t="shared" si="5"/>
        <v>9521.710000000001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12932.33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415692.76999999996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89443.47</v>
      </c>
      <c r="L30" s="28">
        <v>29972.45</v>
      </c>
      <c r="M30" s="28">
        <v>0</v>
      </c>
      <c r="N30" s="28">
        <v>0</v>
      </c>
      <c r="O30" s="28">
        <f t="shared" si="5"/>
        <v>119415.92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-1296379.2</v>
      </c>
      <c r="C33" s="28">
        <f aca="true" t="shared" si="7" ref="C33:O33">+C34+C36+C49+C50+C51+C56-C57</f>
        <v>-35415.6</v>
      </c>
      <c r="D33" s="28">
        <f t="shared" si="7"/>
        <v>-19258.8</v>
      </c>
      <c r="E33" s="28">
        <f t="shared" si="7"/>
        <v>-6182</v>
      </c>
      <c r="F33" s="28">
        <f t="shared" si="7"/>
        <v>-23826</v>
      </c>
      <c r="G33" s="28">
        <f t="shared" si="7"/>
        <v>-47718</v>
      </c>
      <c r="H33" s="28">
        <f t="shared" si="7"/>
        <v>-6168.8</v>
      </c>
      <c r="I33" s="28">
        <f t="shared" si="7"/>
        <v>-49711.2</v>
      </c>
      <c r="J33" s="28">
        <f t="shared" si="7"/>
        <v>-29000.4</v>
      </c>
      <c r="K33" s="28">
        <f t="shared" si="7"/>
        <v>-14594.8</v>
      </c>
      <c r="L33" s="28">
        <f t="shared" si="7"/>
        <v>-10634.8</v>
      </c>
      <c r="M33" s="28">
        <f t="shared" si="7"/>
        <v>-21595.2</v>
      </c>
      <c r="N33" s="28">
        <f t="shared" si="7"/>
        <v>-13178</v>
      </c>
      <c r="O33" s="28">
        <f t="shared" si="7"/>
        <v>-1573662.8</v>
      </c>
    </row>
    <row r="34" spans="1:15" ht="18.75" customHeight="1">
      <c r="A34" s="26" t="s">
        <v>38</v>
      </c>
      <c r="B34" s="29">
        <f>+B35</f>
        <v>-36379.2</v>
      </c>
      <c r="C34" s="29">
        <f>+C35</f>
        <v>-35415.6</v>
      </c>
      <c r="D34" s="29">
        <f aca="true" t="shared" si="8" ref="D34:O34">+D35</f>
        <v>-19258.8</v>
      </c>
      <c r="E34" s="29">
        <f t="shared" si="8"/>
        <v>-6182</v>
      </c>
      <c r="F34" s="29">
        <f t="shared" si="8"/>
        <v>-23826</v>
      </c>
      <c r="G34" s="29">
        <f t="shared" si="8"/>
        <v>-47718</v>
      </c>
      <c r="H34" s="29">
        <f t="shared" si="8"/>
        <v>-6168.8</v>
      </c>
      <c r="I34" s="29">
        <f t="shared" si="8"/>
        <v>-49711.2</v>
      </c>
      <c r="J34" s="29">
        <f t="shared" si="8"/>
        <v>-29000.4</v>
      </c>
      <c r="K34" s="29">
        <f t="shared" si="8"/>
        <v>-14594.8</v>
      </c>
      <c r="L34" s="29">
        <f t="shared" si="8"/>
        <v>-10634.8</v>
      </c>
      <c r="M34" s="29">
        <f t="shared" si="8"/>
        <v>-21595.2</v>
      </c>
      <c r="N34" s="29">
        <f t="shared" si="8"/>
        <v>-13178</v>
      </c>
      <c r="O34" s="29">
        <f t="shared" si="8"/>
        <v>-313662.8</v>
      </c>
    </row>
    <row r="35" spans="1:26" ht="18.75" customHeight="1">
      <c r="A35" s="27" t="s">
        <v>39</v>
      </c>
      <c r="B35" s="16">
        <f>ROUND((-B9)*$G$3,2)</f>
        <v>-36379.2</v>
      </c>
      <c r="C35" s="16">
        <f aca="true" t="shared" si="9" ref="C35:N35">ROUND((-C9)*$G$3,2)</f>
        <v>-35415.6</v>
      </c>
      <c r="D35" s="16">
        <f t="shared" si="9"/>
        <v>-19258.8</v>
      </c>
      <c r="E35" s="16">
        <f t="shared" si="9"/>
        <v>-6182</v>
      </c>
      <c r="F35" s="16">
        <f t="shared" si="9"/>
        <v>-23826</v>
      </c>
      <c r="G35" s="16">
        <f t="shared" si="9"/>
        <v>-47718</v>
      </c>
      <c r="H35" s="16">
        <f t="shared" si="9"/>
        <v>-6168.8</v>
      </c>
      <c r="I35" s="16">
        <f t="shared" si="9"/>
        <v>-49711.2</v>
      </c>
      <c r="J35" s="16">
        <f t="shared" si="9"/>
        <v>-29000.4</v>
      </c>
      <c r="K35" s="16">
        <f t="shared" si="9"/>
        <v>-14594.8</v>
      </c>
      <c r="L35" s="16">
        <f t="shared" si="9"/>
        <v>-10634.8</v>
      </c>
      <c r="M35" s="16">
        <f t="shared" si="9"/>
        <v>-21595.2</v>
      </c>
      <c r="N35" s="16">
        <f t="shared" si="9"/>
        <v>-13178</v>
      </c>
      <c r="O35" s="30">
        <f aca="true" t="shared" si="10" ref="O35:O57">SUM(B35:N35)</f>
        <v>-313662.8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-1260000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-1260000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225312.03000000003</v>
      </c>
      <c r="C55" s="34">
        <f aca="true" t="shared" si="13" ref="C55:N55">+C20+C33</f>
        <v>1072687.06</v>
      </c>
      <c r="D55" s="34">
        <f t="shared" si="13"/>
        <v>979254.2100000001</v>
      </c>
      <c r="E55" s="34">
        <f t="shared" si="13"/>
        <v>282653.9099999999</v>
      </c>
      <c r="F55" s="34">
        <f t="shared" si="13"/>
        <v>1031495.8200000001</v>
      </c>
      <c r="G55" s="34">
        <f t="shared" si="13"/>
        <v>1430292.7599999998</v>
      </c>
      <c r="H55" s="34">
        <f t="shared" si="13"/>
        <v>282426.11000000004</v>
      </c>
      <c r="I55" s="34">
        <f t="shared" si="13"/>
        <v>1089719.71</v>
      </c>
      <c r="J55" s="34">
        <f t="shared" si="13"/>
        <v>903024.74</v>
      </c>
      <c r="K55" s="34">
        <f t="shared" si="13"/>
        <v>1271319.1300000001</v>
      </c>
      <c r="L55" s="34">
        <f t="shared" si="13"/>
        <v>1156734.1</v>
      </c>
      <c r="M55" s="34">
        <f t="shared" si="13"/>
        <v>641615.6200000001</v>
      </c>
      <c r="N55" s="34">
        <f t="shared" si="13"/>
        <v>328747.94</v>
      </c>
      <c r="O55" s="34">
        <f>SUM(B55:N55)</f>
        <v>10695283.139999999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225312.03</v>
      </c>
      <c r="C61" s="42">
        <f t="shared" si="14"/>
        <v>1072687.06</v>
      </c>
      <c r="D61" s="42">
        <f t="shared" si="14"/>
        <v>979254.2</v>
      </c>
      <c r="E61" s="42">
        <f t="shared" si="14"/>
        <v>282653.91</v>
      </c>
      <c r="F61" s="42">
        <f t="shared" si="14"/>
        <v>1031495.82</v>
      </c>
      <c r="G61" s="42">
        <f t="shared" si="14"/>
        <v>1430292.76</v>
      </c>
      <c r="H61" s="42">
        <f t="shared" si="14"/>
        <v>282426.11</v>
      </c>
      <c r="I61" s="42">
        <f t="shared" si="14"/>
        <v>1089719.71</v>
      </c>
      <c r="J61" s="42">
        <f t="shared" si="14"/>
        <v>903024.74</v>
      </c>
      <c r="K61" s="42">
        <f t="shared" si="14"/>
        <v>1271319.12</v>
      </c>
      <c r="L61" s="42">
        <f t="shared" si="14"/>
        <v>1156734.1</v>
      </c>
      <c r="M61" s="42">
        <f t="shared" si="14"/>
        <v>641615.62</v>
      </c>
      <c r="N61" s="42">
        <f t="shared" si="14"/>
        <v>328747.94</v>
      </c>
      <c r="O61" s="34">
        <f t="shared" si="14"/>
        <v>10695283.12</v>
      </c>
      <c r="Q61"/>
    </row>
    <row r="62" spans="1:18" ht="18.75" customHeight="1">
      <c r="A62" s="26" t="s">
        <v>54</v>
      </c>
      <c r="B62" s="42">
        <v>194647.8</v>
      </c>
      <c r="C62" s="42">
        <v>768498.44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963146.24</v>
      </c>
      <c r="P62"/>
      <c r="Q62"/>
      <c r="R62" s="41"/>
    </row>
    <row r="63" spans="1:16" ht="18.75" customHeight="1">
      <c r="A63" s="26" t="s">
        <v>55</v>
      </c>
      <c r="B63" s="42">
        <v>30664.23</v>
      </c>
      <c r="C63" s="42">
        <v>304188.62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334852.85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979254.2</v>
      </c>
      <c r="E64" s="43">
        <v>0</v>
      </c>
      <c r="F64" s="43">
        <v>0</v>
      </c>
      <c r="G64" s="43">
        <v>0</v>
      </c>
      <c r="H64" s="42">
        <v>282426.11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1261680.31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282653.91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282653.91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1031495.82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1031495.82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1430292.76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1430292.76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1089719.71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1089719.71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903024.74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903024.74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1271319.12</v>
      </c>
      <c r="L70" s="29">
        <v>1156734.1</v>
      </c>
      <c r="M70" s="43">
        <v>0</v>
      </c>
      <c r="N70" s="43">
        <v>0</v>
      </c>
      <c r="O70" s="34">
        <f t="shared" si="15"/>
        <v>2428053.22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641615.62</v>
      </c>
      <c r="N71" s="43">
        <v>0</v>
      </c>
      <c r="O71" s="34">
        <f t="shared" si="15"/>
        <v>641615.62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328747.94</v>
      </c>
      <c r="O72" s="46">
        <f t="shared" si="15"/>
        <v>328747.94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2024-06-25T14:34:07Z</dcterms:modified>
  <cp:category/>
  <cp:version/>
  <cp:contentType/>
  <cp:contentStatus/>
</cp:coreProperties>
</file>