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<sst xmlns="http://schemas.openxmlformats.org/spreadsheetml/2006/main" count="90" uniqueCount="87">
  <si>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</si>
  <si>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</si>
  <si>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</si>
  <si>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</si>
  <si>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</si>
  <si>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</si>
  <si>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</si>
  <si>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</si>
  <si>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</si>
  <si>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</si>
  <si>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</si>
  <si>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</si>
  <si>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</si>
  <si>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</si>
  <si>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</si>
  <si>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</si>
  <si>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</si>
  <si>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</si>
  <si>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</si>
  <si>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</si>
  <si>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</si>
  <si>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</si>
  <si>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</si>
  <si>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</si>
  <si>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</si>
  <si>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</si>
  <si>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</si>
  <si>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</si>
  <si>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</si>
  <si>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</si>
  <si>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</si>
  <si>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</si>
  <si>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</si>
  <si>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</si>
  <si>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</si>
  <si>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</si>
  <si>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</si>
  <si>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</si>
  <si>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</si>
  <si>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</si>
  <si>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</si>
  <si>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</si>
  <si>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</si>
  <si>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</si>
  <si>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</si>
  <si>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</si>
  <si>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</si>
  <si>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</si>
  <si>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</si>
  <si>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</si>
  <si>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</si>
  <si>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</si>
  <si>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</si>
  <si>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</si>
  <si>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</si>
  <si>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</si>
  <si>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</si>
  <si>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</si>
  <si>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</si>
  <si>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</si>
  <si>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</si>
  <si>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</si>
  <si>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</si>
  <si>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</si>
  <si>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</si>
  <si>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</si>
  <si>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</si>
  <si>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</si>
  <si>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</si>
  <si>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</si>
  <si>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</si>
  <si>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</si>
  <si>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</si>
  <si>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</si>
  <si>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</si>
  <si>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</si>
  <si>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</si>
  <si>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</si>
  <si>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</si>
  <si>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</si>
  <si>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</si>
  <si>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</si>
  <si>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</si>
  <si>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</si>
  <si>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22/06/24 - VENCIMENTO 28/06/24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</si>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</sst>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275949</v>
      </c>
      <c r="C7" s="9">
        <f t="shared" si="0"/>
        <v>175826</v>
      </c>
      <c r="D7" s="9">
        <f t="shared" si="0"/>
        <v>177821</v>
      </c>
      <c r="E7" s="9">
        <f t="shared" si="0"/>
        <v>46760</v>
      </c>
      <c r="F7" s="9">
        <f t="shared" si="0"/>
        <v>137093</v>
      </c>
      <c r="G7" s="9">
        <f t="shared" si="0"/>
        <v>242739</v>
      </c>
      <c r="H7" s="9">
        <f t="shared" si="0"/>
        <v>32484</v>
      </c>
      <c r="I7" s="9">
        <f t="shared" si="0"/>
        <v>159646</v>
      </c>
      <c r="J7" s="9">
        <f t="shared" si="0"/>
        <v>149598</v>
      </c>
      <c r="K7" s="9">
        <f t="shared" si="0"/>
        <v>214983</v>
      </c>
      <c r="L7" s="9">
        <f t="shared" si="0"/>
        <v>166909</v>
      </c>
      <c r="M7" s="9">
        <f t="shared" si="0"/>
        <v>81538</v>
      </c>
      <c r="N7" s="9">
        <f t="shared" si="0"/>
        <v>52520</v>
      </c>
      <c r="O7" s="9">
        <f t="shared" si="0"/>
        <v>1913866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8474</v>
      </c>
      <c r="C8" s="11">
        <f t="shared" si="1"/>
        <v>8067</v>
      </c>
      <c r="D8" s="11">
        <f t="shared" si="1"/>
        <v>4833</v>
      </c>
      <c r="E8" s="11">
        <f t="shared" si="1"/>
        <v>1529</v>
      </c>
      <c r="F8" s="11">
        <f t="shared" si="1"/>
        <v>4749</v>
      </c>
      <c r="G8" s="11">
        <f t="shared" si="1"/>
        <v>10133</v>
      </c>
      <c r="H8" s="11">
        <f t="shared" si="1"/>
        <v>1450</v>
      </c>
      <c r="I8" s="11">
        <f t="shared" si="1"/>
        <v>9421</v>
      </c>
      <c r="J8" s="11">
        <f t="shared" si="1"/>
        <v>6326</v>
      </c>
      <c r="K8" s="11">
        <f t="shared" si="1"/>
        <v>3731</v>
      </c>
      <c r="L8" s="11">
        <f t="shared" si="1"/>
        <v>2337</v>
      </c>
      <c r="M8" s="11">
        <f t="shared" si="1"/>
        <v>3651</v>
      </c>
      <c r="N8" s="11">
        <f t="shared" si="1"/>
        <v>2425</v>
      </c>
      <c r="O8" s="11">
        <f t="shared" si="1"/>
        <v>67126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8474</v>
      </c>
      <c r="C9" s="11">
        <v>8067</v>
      </c>
      <c r="D9" s="11">
        <v>4833</v>
      </c>
      <c r="E9" s="11">
        <v>1529</v>
      </c>
      <c r="F9" s="11">
        <v>4749</v>
      </c>
      <c r="G9" s="11">
        <v>10133</v>
      </c>
      <c r="H9" s="11">
        <v>1450</v>
      </c>
      <c r="I9" s="11">
        <v>9421</v>
      </c>
      <c r="J9" s="11">
        <v>6326</v>
      </c>
      <c r="K9" s="11">
        <v>3731</v>
      </c>
      <c r="L9" s="11">
        <v>2333</v>
      </c>
      <c r="M9" s="11">
        <v>3651</v>
      </c>
      <c r="N9" s="11">
        <v>2367</v>
      </c>
      <c r="O9" s="11">
        <f>SUM(B9:N9)</f>
        <v>67064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58</v>
      </c>
      <c r="O10" s="11">
        <f>SUM(B10:N10)</f>
        <v>62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267475</v>
      </c>
      <c r="C11" s="13">
        <v>167759</v>
      </c>
      <c r="D11" s="13">
        <v>172988</v>
      </c>
      <c r="E11" s="13">
        <v>45231</v>
      </c>
      <c r="F11" s="13">
        <v>132344</v>
      </c>
      <c r="G11" s="13">
        <v>232606</v>
      </c>
      <c r="H11" s="13">
        <v>31034</v>
      </c>
      <c r="I11" s="13">
        <v>150225</v>
      </c>
      <c r="J11" s="13">
        <v>143272</v>
      </c>
      <c r="K11" s="13">
        <v>211252</v>
      </c>
      <c r="L11" s="13">
        <v>164572</v>
      </c>
      <c r="M11" s="13">
        <v>77887</v>
      </c>
      <c r="N11" s="13">
        <v>50095</v>
      </c>
      <c r="O11" s="11">
        <f>SUM(B11:N11)</f>
        <v>1846740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20690</v>
      </c>
      <c r="C12" s="13">
        <v>17271</v>
      </c>
      <c r="D12" s="13">
        <v>14115</v>
      </c>
      <c r="E12" s="13">
        <v>5188</v>
      </c>
      <c r="F12" s="13">
        <v>13087</v>
      </c>
      <c r="G12" s="13">
        <v>25035</v>
      </c>
      <c r="H12" s="13">
        <v>3814</v>
      </c>
      <c r="I12" s="13">
        <v>15709</v>
      </c>
      <c r="J12" s="13">
        <v>13546</v>
      </c>
      <c r="K12" s="13">
        <v>15215</v>
      </c>
      <c r="L12" s="13">
        <v>11661</v>
      </c>
      <c r="M12" s="13">
        <v>4637</v>
      </c>
      <c r="N12" s="13">
        <v>2366</v>
      </c>
      <c r="O12" s="11">
        <f>SUM(B12:N12)</f>
        <v>162334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246785</v>
      </c>
      <c r="C13" s="15">
        <f t="shared" si="2"/>
        <v>150488</v>
      </c>
      <c r="D13" s="15">
        <f t="shared" si="2"/>
        <v>158873</v>
      </c>
      <c r="E13" s="15">
        <f t="shared" si="2"/>
        <v>40043</v>
      </c>
      <c r="F13" s="15">
        <f t="shared" si="2"/>
        <v>119257</v>
      </c>
      <c r="G13" s="15">
        <f t="shared" si="2"/>
        <v>207571</v>
      </c>
      <c r="H13" s="15">
        <f t="shared" si="2"/>
        <v>27220</v>
      </c>
      <c r="I13" s="15">
        <f t="shared" si="2"/>
        <v>134516</v>
      </c>
      <c r="J13" s="15">
        <f t="shared" si="2"/>
        <v>129726</v>
      </c>
      <c r="K13" s="15">
        <f t="shared" si="2"/>
        <v>196037</v>
      </c>
      <c r="L13" s="15">
        <f t="shared" si="2"/>
        <v>152911</v>
      </c>
      <c r="M13" s="15">
        <f t="shared" si="2"/>
        <v>73250</v>
      </c>
      <c r="N13" s="15">
        <f t="shared" si="2"/>
        <v>47729</v>
      </c>
      <c r="O13" s="11">
        <f>SUM(B13:N13)</f>
        <v>1684406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1.152754361302114</v>
      </c>
      <c r="C18" s="19">
        <v>1.289614640747846</v>
      </c>
      <c r="D18" s="19">
        <v>1.420058776161914</v>
      </c>
      <c r="E18" s="19">
        <v>0.882460426693048</v>
      </c>
      <c r="F18" s="19">
        <v>1.367085160657149</v>
      </c>
      <c r="G18" s="19">
        <v>1.355103285120081</v>
      </c>
      <c r="H18" s="19">
        <v>1.465049444881813</v>
      </c>
      <c r="I18" s="19">
        <v>1.383292098162289</v>
      </c>
      <c r="J18" s="19">
        <v>1.363543950549584</v>
      </c>
      <c r="K18" s="19">
        <v>1.216849204681364</v>
      </c>
      <c r="L18" s="19">
        <v>1.281107463815994</v>
      </c>
      <c r="M18" s="19">
        <v>1.19024440278142</v>
      </c>
      <c r="N18" s="19">
        <v>1.512543976630521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1047947.06</v>
      </c>
      <c r="C20" s="24">
        <f aca="true" t="shared" si="3" ref="C20:O20">SUM(C21:C32)</f>
        <v>752517.69</v>
      </c>
      <c r="D20" s="24">
        <f t="shared" si="3"/>
        <v>723200.4</v>
      </c>
      <c r="E20" s="24">
        <f t="shared" si="3"/>
        <v>211261.91999999998</v>
      </c>
      <c r="F20" s="24">
        <f t="shared" si="3"/>
        <v>638841.4199999999</v>
      </c>
      <c r="G20" s="24">
        <f t="shared" si="3"/>
        <v>923087.4900000001</v>
      </c>
      <c r="H20" s="24">
        <f t="shared" si="3"/>
        <v>198290.19999999998</v>
      </c>
      <c r="I20" s="24">
        <f t="shared" si="3"/>
        <v>761050.3200000001</v>
      </c>
      <c r="J20" s="24">
        <f t="shared" si="3"/>
        <v>676633.02</v>
      </c>
      <c r="K20" s="24">
        <f t="shared" si="3"/>
        <v>926405.4800000001</v>
      </c>
      <c r="L20" s="24">
        <f t="shared" si="3"/>
        <v>808778.9199999999</v>
      </c>
      <c r="M20" s="24">
        <f t="shared" si="3"/>
        <v>421082.81</v>
      </c>
      <c r="N20" s="24">
        <f t="shared" si="3"/>
        <v>295951.2</v>
      </c>
      <c r="O20" s="24">
        <f t="shared" si="3"/>
        <v>8385047.930000001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814601.45</v>
      </c>
      <c r="C21" s="28">
        <f aca="true" t="shared" si="4" ref="C21:N21">ROUND((C15+C16)*C7,2)</f>
        <v>536198.97</v>
      </c>
      <c r="D21" s="28">
        <f t="shared" si="4"/>
        <v>475582.26</v>
      </c>
      <c r="E21" s="28">
        <f t="shared" si="4"/>
        <v>213646.44</v>
      </c>
      <c r="F21" s="28">
        <f t="shared" si="4"/>
        <v>424974.59</v>
      </c>
      <c r="G21" s="28">
        <f t="shared" si="4"/>
        <v>619130.09</v>
      </c>
      <c r="H21" s="28">
        <f t="shared" si="4"/>
        <v>111244.71</v>
      </c>
      <c r="I21" s="28">
        <f t="shared" si="4"/>
        <v>483424.05</v>
      </c>
      <c r="J21" s="28">
        <f t="shared" si="4"/>
        <v>455630.63</v>
      </c>
      <c r="K21" s="28">
        <f t="shared" si="4"/>
        <v>618914.56</v>
      </c>
      <c r="L21" s="28">
        <f t="shared" si="4"/>
        <v>547127.7</v>
      </c>
      <c r="M21" s="28">
        <f t="shared" si="4"/>
        <v>308417.49</v>
      </c>
      <c r="N21" s="28">
        <f t="shared" si="4"/>
        <v>179445.08</v>
      </c>
      <c r="O21" s="28">
        <f aca="true" t="shared" si="5" ref="O21:O31">SUM(B21:N21)</f>
        <v>5788338.0200000005</v>
      </c>
    </row>
    <row r="22" spans="1:23" ht="18.75" customHeight="1">
      <c r="A22" s="26" t="s">
        <v>33</v>
      </c>
      <c r="B22" s="28">
        <f>IF(B18&lt;&gt;0,ROUND((B18-1)*B21,2),0)</f>
        <v>124433.92</v>
      </c>
      <c r="C22" s="28">
        <f aca="true" t="shared" si="6" ref="C22:N22">IF(C18&lt;&gt;0,ROUND((C18-1)*C21,2),0)</f>
        <v>155291.07</v>
      </c>
      <c r="D22" s="28">
        <f t="shared" si="6"/>
        <v>199772.5</v>
      </c>
      <c r="E22" s="28">
        <f t="shared" si="6"/>
        <v>-25111.91</v>
      </c>
      <c r="F22" s="28">
        <f t="shared" si="6"/>
        <v>156001.87</v>
      </c>
      <c r="G22" s="28">
        <f t="shared" si="6"/>
        <v>219855.13</v>
      </c>
      <c r="H22" s="28">
        <f t="shared" si="6"/>
        <v>51734.29</v>
      </c>
      <c r="I22" s="28">
        <f t="shared" si="6"/>
        <v>185292.62</v>
      </c>
      <c r="J22" s="28">
        <f t="shared" si="6"/>
        <v>165641.76</v>
      </c>
      <c r="K22" s="28">
        <f t="shared" si="6"/>
        <v>134211.13</v>
      </c>
      <c r="L22" s="28">
        <f t="shared" si="6"/>
        <v>153801.68</v>
      </c>
      <c r="M22" s="28">
        <f t="shared" si="6"/>
        <v>58674.7</v>
      </c>
      <c r="N22" s="28">
        <f t="shared" si="6"/>
        <v>91973.49</v>
      </c>
      <c r="O22" s="28">
        <f t="shared" si="5"/>
        <v>1671572.2499999998</v>
      </c>
      <c r="W22" s="51"/>
    </row>
    <row r="23" spans="1:15" ht="18.75" customHeight="1">
      <c r="A23" s="26" t="s">
        <v>34</v>
      </c>
      <c r="B23" s="28">
        <v>42882.16</v>
      </c>
      <c r="C23" s="28">
        <v>31523.51</v>
      </c>
      <c r="D23" s="28">
        <v>23712.1</v>
      </c>
      <c r="E23" s="28">
        <v>7402.74</v>
      </c>
      <c r="F23" s="28">
        <v>26980.5</v>
      </c>
      <c r="G23" s="28">
        <v>38553.62</v>
      </c>
      <c r="H23" s="28">
        <v>6280.43</v>
      </c>
      <c r="I23" s="28">
        <v>30384.66</v>
      </c>
      <c r="J23" s="28">
        <v>25950.36</v>
      </c>
      <c r="K23" s="28">
        <v>32064.2</v>
      </c>
      <c r="L23" s="28">
        <v>32761.12</v>
      </c>
      <c r="M23" s="28">
        <v>18132.15</v>
      </c>
      <c r="N23" s="28">
        <v>10188.74</v>
      </c>
      <c r="O23" s="28">
        <f t="shared" si="5"/>
        <v>326816.29000000004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1299.95</v>
      </c>
      <c r="C26" s="28">
        <v>959.49</v>
      </c>
      <c r="D26" s="28">
        <v>925.72</v>
      </c>
      <c r="E26" s="28">
        <v>261.68</v>
      </c>
      <c r="F26" s="28">
        <v>804.73</v>
      </c>
      <c r="G26" s="28">
        <v>1159.26</v>
      </c>
      <c r="H26" s="28">
        <v>225.1</v>
      </c>
      <c r="I26" s="28">
        <v>928.54</v>
      </c>
      <c r="J26" s="28">
        <v>855.38</v>
      </c>
      <c r="K26" s="28">
        <v>1164.89</v>
      </c>
      <c r="L26" s="28">
        <v>1010.13</v>
      </c>
      <c r="M26" s="28">
        <v>512.1</v>
      </c>
      <c r="N26" s="28">
        <v>377.02</v>
      </c>
      <c r="O26" s="28">
        <f t="shared" si="5"/>
        <v>10483.99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26728.75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419355.86999999994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92422.23</v>
      </c>
      <c r="L30" s="28">
        <v>30737.17</v>
      </c>
      <c r="M30" s="28">
        <v>0</v>
      </c>
      <c r="N30" s="28">
        <v>0</v>
      </c>
      <c r="O30" s="28">
        <f t="shared" si="5"/>
        <v>123159.4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-37285.6</v>
      </c>
      <c r="C33" s="28">
        <f aca="true" t="shared" si="7" ref="C33:O33">+C34+C36+C49+C50+C51+C56-C57</f>
        <v>-35494.8</v>
      </c>
      <c r="D33" s="28">
        <f t="shared" si="7"/>
        <v>-21265.2</v>
      </c>
      <c r="E33" s="28">
        <f t="shared" si="7"/>
        <v>-6727.6</v>
      </c>
      <c r="F33" s="28">
        <f t="shared" si="7"/>
        <v>-20895.6</v>
      </c>
      <c r="G33" s="28">
        <f t="shared" si="7"/>
        <v>-44585.2</v>
      </c>
      <c r="H33" s="28">
        <f t="shared" si="7"/>
        <v>-6380</v>
      </c>
      <c r="I33" s="28">
        <f t="shared" si="7"/>
        <v>-608452.4</v>
      </c>
      <c r="J33" s="28">
        <f t="shared" si="7"/>
        <v>-27834.4</v>
      </c>
      <c r="K33" s="28">
        <f t="shared" si="7"/>
        <v>-736416.4</v>
      </c>
      <c r="L33" s="28">
        <f t="shared" si="7"/>
        <v>-676265.2</v>
      </c>
      <c r="M33" s="28">
        <f t="shared" si="7"/>
        <v>-16064.4</v>
      </c>
      <c r="N33" s="28">
        <f t="shared" si="7"/>
        <v>-10414.8</v>
      </c>
      <c r="O33" s="28">
        <f t="shared" si="7"/>
        <v>-2248081.6</v>
      </c>
    </row>
    <row r="34" spans="1:15" ht="18.75" customHeight="1">
      <c r="A34" s="26" t="s">
        <v>38</v>
      </c>
      <c r="B34" s="29">
        <f>+B35</f>
        <v>-37285.6</v>
      </c>
      <c r="C34" s="29">
        <f>+C35</f>
        <v>-35494.8</v>
      </c>
      <c r="D34" s="29">
        <f aca="true" t="shared" si="8" ref="D34:O34">+D35</f>
        <v>-21265.2</v>
      </c>
      <c r="E34" s="29">
        <f t="shared" si="8"/>
        <v>-6727.6</v>
      </c>
      <c r="F34" s="29">
        <f t="shared" si="8"/>
        <v>-20895.6</v>
      </c>
      <c r="G34" s="29">
        <f t="shared" si="8"/>
        <v>-44585.2</v>
      </c>
      <c r="H34" s="29">
        <f t="shared" si="8"/>
        <v>-6380</v>
      </c>
      <c r="I34" s="29">
        <f t="shared" si="8"/>
        <v>-41452.4</v>
      </c>
      <c r="J34" s="29">
        <f t="shared" si="8"/>
        <v>-27834.4</v>
      </c>
      <c r="K34" s="29">
        <f t="shared" si="8"/>
        <v>-16416.4</v>
      </c>
      <c r="L34" s="29">
        <f t="shared" si="8"/>
        <v>-10265.2</v>
      </c>
      <c r="M34" s="29">
        <f t="shared" si="8"/>
        <v>-16064.4</v>
      </c>
      <c r="N34" s="29">
        <f t="shared" si="8"/>
        <v>-10414.8</v>
      </c>
      <c r="O34" s="29">
        <f t="shared" si="8"/>
        <v>-295081.6</v>
      </c>
    </row>
    <row r="35" spans="1:26" ht="18.75" customHeight="1">
      <c r="A35" s="27" t="s">
        <v>39</v>
      </c>
      <c r="B35" s="16">
        <f>ROUND((-B9)*$G$3,2)</f>
        <v>-37285.6</v>
      </c>
      <c r="C35" s="16">
        <f aca="true" t="shared" si="9" ref="C35:N35">ROUND((-C9)*$G$3,2)</f>
        <v>-35494.8</v>
      </c>
      <c r="D35" s="16">
        <f t="shared" si="9"/>
        <v>-21265.2</v>
      </c>
      <c r="E35" s="16">
        <f t="shared" si="9"/>
        <v>-6727.6</v>
      </c>
      <c r="F35" s="16">
        <f t="shared" si="9"/>
        <v>-20895.6</v>
      </c>
      <c r="G35" s="16">
        <f t="shared" si="9"/>
        <v>-44585.2</v>
      </c>
      <c r="H35" s="16">
        <f t="shared" si="9"/>
        <v>-6380</v>
      </c>
      <c r="I35" s="16">
        <f t="shared" si="9"/>
        <v>-41452.4</v>
      </c>
      <c r="J35" s="16">
        <f t="shared" si="9"/>
        <v>-27834.4</v>
      </c>
      <c r="K35" s="16">
        <f t="shared" si="9"/>
        <v>-16416.4</v>
      </c>
      <c r="L35" s="16">
        <f t="shared" si="9"/>
        <v>-10265.2</v>
      </c>
      <c r="M35" s="16">
        <f t="shared" si="9"/>
        <v>-16064.4</v>
      </c>
      <c r="N35" s="16">
        <f t="shared" si="9"/>
        <v>-10414.8</v>
      </c>
      <c r="O35" s="30">
        <f aca="true" t="shared" si="10" ref="O35:O57">SUM(B35:N35)</f>
        <v>-295081.6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-1953000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-1953000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1010661.4600000001</v>
      </c>
      <c r="C55" s="34">
        <f aca="true" t="shared" si="13" ref="C55:N55">+C20+C33</f>
        <v>717022.8899999999</v>
      </c>
      <c r="D55" s="34">
        <f t="shared" si="13"/>
        <v>701935.2000000001</v>
      </c>
      <c r="E55" s="34">
        <f t="shared" si="13"/>
        <v>204534.31999999998</v>
      </c>
      <c r="F55" s="34">
        <f t="shared" si="13"/>
        <v>617945.82</v>
      </c>
      <c r="G55" s="34">
        <f t="shared" si="13"/>
        <v>878502.2900000002</v>
      </c>
      <c r="H55" s="34">
        <f t="shared" si="13"/>
        <v>191910.19999999998</v>
      </c>
      <c r="I55" s="34">
        <f t="shared" si="13"/>
        <v>152597.92000000004</v>
      </c>
      <c r="J55" s="34">
        <f t="shared" si="13"/>
        <v>648798.62</v>
      </c>
      <c r="K55" s="34">
        <f t="shared" si="13"/>
        <v>189989.08000000007</v>
      </c>
      <c r="L55" s="34">
        <f t="shared" si="13"/>
        <v>132513.71999999997</v>
      </c>
      <c r="M55" s="34">
        <f t="shared" si="13"/>
        <v>405018.41</v>
      </c>
      <c r="N55" s="34">
        <f t="shared" si="13"/>
        <v>285536.4</v>
      </c>
      <c r="O55" s="34">
        <f>SUM(B55:N55)</f>
        <v>6136966.33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73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1010661.46</v>
      </c>
      <c r="C61" s="42">
        <f t="shared" si="14"/>
        <v>717022.89</v>
      </c>
      <c r="D61" s="42">
        <f t="shared" si="14"/>
        <v>701935.21</v>
      </c>
      <c r="E61" s="42">
        <f t="shared" si="14"/>
        <v>204534.32</v>
      </c>
      <c r="F61" s="42">
        <f t="shared" si="14"/>
        <v>617945.82</v>
      </c>
      <c r="G61" s="42">
        <f t="shared" si="14"/>
        <v>878502.29</v>
      </c>
      <c r="H61" s="42">
        <f t="shared" si="14"/>
        <v>191910.2</v>
      </c>
      <c r="I61" s="42">
        <f t="shared" si="14"/>
        <v>152597.92</v>
      </c>
      <c r="J61" s="42">
        <f t="shared" si="14"/>
        <v>648798.62</v>
      </c>
      <c r="K61" s="42">
        <f t="shared" si="14"/>
        <v>189989.08</v>
      </c>
      <c r="L61" s="42">
        <f t="shared" si="14"/>
        <v>132513.72</v>
      </c>
      <c r="M61" s="42">
        <f t="shared" si="14"/>
        <v>405018.41</v>
      </c>
      <c r="N61" s="42">
        <f t="shared" si="14"/>
        <v>285536.41</v>
      </c>
      <c r="O61" s="34">
        <f t="shared" si="14"/>
        <v>6136966.35</v>
      </c>
      <c r="Q61"/>
    </row>
    <row r="62" spans="1:18" ht="18.75" customHeight="1">
      <c r="A62" s="26" t="s">
        <v>54</v>
      </c>
      <c r="B62" s="42">
        <v>834707.59</v>
      </c>
      <c r="C62" s="42">
        <v>515976.88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1350684.47</v>
      </c>
      <c r="P62"/>
      <c r="Q62"/>
      <c r="R62" s="41"/>
    </row>
    <row r="63" spans="1:16" ht="18.75" customHeight="1">
      <c r="A63" s="26" t="s">
        <v>55</v>
      </c>
      <c r="B63" s="42">
        <v>175953.87</v>
      </c>
      <c r="C63" s="42">
        <v>201046.01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376999.88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701935.21</v>
      </c>
      <c r="E64" s="43">
        <v>0</v>
      </c>
      <c r="F64" s="43">
        <v>0</v>
      </c>
      <c r="G64" s="43">
        <v>0</v>
      </c>
      <c r="H64" s="42">
        <v>191910.2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893845.4099999999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204534.32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204534.32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617945.82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617945.82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878502.29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878502.29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152597.92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152597.92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648798.62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648798.62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189989.08</v>
      </c>
      <c r="L70" s="29">
        <v>132513.72</v>
      </c>
      <c r="M70" s="43">
        <v>0</v>
      </c>
      <c r="N70" s="43">
        <v>0</v>
      </c>
      <c r="O70" s="34">
        <f t="shared" si="15"/>
        <v>322502.8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405018.41</v>
      </c>
      <c r="N71" s="43">
        <v>0</v>
      </c>
      <c r="O71" s="34">
        <f t="shared" si="15"/>
        <v>405018.41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285536.41</v>
      </c>
      <c r="O72" s="46">
        <f t="shared" si="15"/>
        <v>285536.41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2024-06-27T17:49:43Z</dcterms:modified>
  <cp:category/>
  <cp:version/>
  <cp:contentType/>
  <cp:contentStatus/>
</cp:coreProperties>
</file>