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<sst xmlns="http://schemas.openxmlformats.org/spreadsheetml/2006/main" count="91" uniqueCount="88">
  <si>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</si>
  <si>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</si>
  <si>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</si>
  <si>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</si>
  <si>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</si>
  <si>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</si>
  <si>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</si>
  <si>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</si>
  <si>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</si>
  <si>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</si>
  <si>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</si>
  <si>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</si>
  <si>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</si>
  <si>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</si>
  <si>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</si>
  <si>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</si>
  <si>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</si>
  <si>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</si>
  <si>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</si>
  <si>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</si>
  <si>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</si>
  <si>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</si>
  <si>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</si>
  <si>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</si>
  <si>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</si>
  <si>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</si>
  <si>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</si>
  <si>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</si>
  <si>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</si>
  <si>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</si>
  <si>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</si>
  <si>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</si>
  <si>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</si>
  <si>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</si>
  <si>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</si>
  <si>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</si>
  <si>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</si>
  <si>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</si>
  <si>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</si>
  <si>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</si>
  <si>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</si>
  <si>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</si>
  <si>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</si>
  <si>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</si>
  <si>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</si>
  <si>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</si>
  <si>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</si>
  <si>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</si>
  <si>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</si>
  <si>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</si>
  <si>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</si>
  <si>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</si>
  <si>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</si>
  <si>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</si>
  <si>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</si>
  <si>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</si>
  <si>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</si>
  <si>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</si>
  <si>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</si>
  <si>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</si>
  <si>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</si>
  <si>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</si>
  <si>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</si>
  <si>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</si>
  <si>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</si>
  <si>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</si>
  <si>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</si>
  <si>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</si>
  <si>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</si>
  <si>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</si>
  <si>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</si>
  <si>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</si>
  <si>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</si>
  <si>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</si>
  <si>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</si>
  <si>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</si>
  <si>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</si>
  <si>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</si>
  <si>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</si>
  <si>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</si>
  <si>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</si>
  <si>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</si>
  <si>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</si>
  <si>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</si>
  <si>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23/06/24 - VENCIMENTO 28/06/24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</si>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</sst>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" fontId="26" fillId="36" borderId="11" xfId="49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/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171541</v>
      </c>
      <c r="C7" s="9">
        <f t="shared" si="0"/>
        <v>107414</v>
      </c>
      <c r="D7" s="9">
        <f t="shared" si="0"/>
        <v>104368</v>
      </c>
      <c r="E7" s="9">
        <f t="shared" si="0"/>
        <v>29489</v>
      </c>
      <c r="F7" s="9">
        <f t="shared" si="0"/>
        <v>94492</v>
      </c>
      <c r="G7" s="9">
        <f t="shared" si="0"/>
        <v>158581</v>
      </c>
      <c r="H7" s="9">
        <f t="shared" si="0"/>
        <v>19509</v>
      </c>
      <c r="I7" s="9">
        <f t="shared" si="0"/>
        <v>87057</v>
      </c>
      <c r="J7" s="9">
        <f t="shared" si="0"/>
        <v>105118</v>
      </c>
      <c r="K7" s="9">
        <f t="shared" si="0"/>
        <v>145509</v>
      </c>
      <c r="L7" s="9">
        <f t="shared" si="0"/>
        <v>104583</v>
      </c>
      <c r="M7" s="9">
        <f t="shared" si="0"/>
        <v>54984</v>
      </c>
      <c r="N7" s="9">
        <f t="shared" si="0"/>
        <v>28691</v>
      </c>
      <c r="O7" s="9">
        <f t="shared" si="0"/>
        <v>1211336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171541</v>
      </c>
      <c r="C11" s="13">
        <v>107414</v>
      </c>
      <c r="D11" s="13">
        <v>104368</v>
      </c>
      <c r="E11" s="13">
        <v>29489</v>
      </c>
      <c r="F11" s="13">
        <v>94492</v>
      </c>
      <c r="G11" s="13">
        <v>158581</v>
      </c>
      <c r="H11" s="13">
        <v>19509</v>
      </c>
      <c r="I11" s="13">
        <v>87057</v>
      </c>
      <c r="J11" s="13">
        <v>105118</v>
      </c>
      <c r="K11" s="13">
        <v>145509</v>
      </c>
      <c r="L11" s="13">
        <v>104583</v>
      </c>
      <c r="M11" s="13">
        <v>54984</v>
      </c>
      <c r="N11" s="13">
        <v>28691</v>
      </c>
      <c r="O11" s="11">
        <f>SUM(B11:N11)</f>
        <v>1211336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11609</v>
      </c>
      <c r="C12" s="13">
        <v>8823</v>
      </c>
      <c r="D12" s="13">
        <v>7485</v>
      </c>
      <c r="E12" s="13">
        <v>2806</v>
      </c>
      <c r="F12" s="13">
        <v>7688</v>
      </c>
      <c r="G12" s="13">
        <v>14256</v>
      </c>
      <c r="H12" s="13">
        <v>1925</v>
      </c>
      <c r="I12" s="13">
        <v>7011</v>
      </c>
      <c r="J12" s="13">
        <v>7985</v>
      </c>
      <c r="K12" s="13">
        <v>8917</v>
      </c>
      <c r="L12" s="13">
        <v>6657</v>
      </c>
      <c r="M12" s="13">
        <v>2736</v>
      </c>
      <c r="N12" s="13">
        <v>1070</v>
      </c>
      <c r="O12" s="11">
        <f>SUM(B12:N12)</f>
        <v>88968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159932</v>
      </c>
      <c r="C13" s="15">
        <f t="shared" si="2"/>
        <v>98591</v>
      </c>
      <c r="D13" s="15">
        <f t="shared" si="2"/>
        <v>96883</v>
      </c>
      <c r="E13" s="15">
        <f t="shared" si="2"/>
        <v>26683</v>
      </c>
      <c r="F13" s="15">
        <f t="shared" si="2"/>
        <v>86804</v>
      </c>
      <c r="G13" s="15">
        <f t="shared" si="2"/>
        <v>144325</v>
      </c>
      <c r="H13" s="15">
        <f t="shared" si="2"/>
        <v>17584</v>
      </c>
      <c r="I13" s="15">
        <f t="shared" si="2"/>
        <v>80046</v>
      </c>
      <c r="J13" s="15">
        <f t="shared" si="2"/>
        <v>97133</v>
      </c>
      <c r="K13" s="15">
        <f t="shared" si="2"/>
        <v>136592</v>
      </c>
      <c r="L13" s="15">
        <f t="shared" si="2"/>
        <v>97926</v>
      </c>
      <c r="M13" s="15">
        <f t="shared" si="2"/>
        <v>52248</v>
      </c>
      <c r="N13" s="15">
        <f t="shared" si="2"/>
        <v>27621</v>
      </c>
      <c r="O13" s="11">
        <f>SUM(B13:N13)</f>
        <v>1122368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1.151685283054194</v>
      </c>
      <c r="C18" s="19">
        <v>1.283328227363482</v>
      </c>
      <c r="D18" s="19">
        <v>1.416779377865917</v>
      </c>
      <c r="E18" s="19">
        <v>0.898535223273949</v>
      </c>
      <c r="F18" s="19">
        <v>1.36854146259708</v>
      </c>
      <c r="G18" s="19">
        <v>1.355818068054599</v>
      </c>
      <c r="H18" s="19">
        <v>1.491791870360438</v>
      </c>
      <c r="I18" s="19">
        <v>1.382863375623268</v>
      </c>
      <c r="J18" s="19">
        <v>1.401892464971537</v>
      </c>
      <c r="K18" s="19">
        <v>1.218827766186315</v>
      </c>
      <c r="L18" s="19">
        <v>1.262493547727676</v>
      </c>
      <c r="M18" s="19">
        <v>1.18785047867405</v>
      </c>
      <c r="N18" s="19">
        <v>1.497224595016936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676074.4100000001</v>
      </c>
      <c r="C20" s="24">
        <f aca="true" t="shared" si="3" ref="C20:O20">SUM(C21:C32)</f>
        <v>468734.77</v>
      </c>
      <c r="D20" s="24">
        <f t="shared" si="3"/>
        <v>436082.91</v>
      </c>
      <c r="E20" s="24">
        <f t="shared" si="3"/>
        <v>142111.08</v>
      </c>
      <c r="F20" s="24">
        <f t="shared" si="3"/>
        <v>450292.81</v>
      </c>
      <c r="G20" s="24">
        <f t="shared" si="3"/>
        <v>621023.1600000001</v>
      </c>
      <c r="H20" s="24">
        <f t="shared" si="3"/>
        <v>132766.39</v>
      </c>
      <c r="I20" s="24">
        <f t="shared" si="3"/>
        <v>446615.1099999999</v>
      </c>
      <c r="J20" s="24">
        <f t="shared" si="3"/>
        <v>496583.33</v>
      </c>
      <c r="K20" s="24">
        <f t="shared" si="3"/>
        <v>679516.2300000001</v>
      </c>
      <c r="L20" s="24">
        <f t="shared" si="3"/>
        <v>529312.25</v>
      </c>
      <c r="M20" s="24">
        <f t="shared" si="3"/>
        <v>297132.64999999997</v>
      </c>
      <c r="N20" s="24">
        <f t="shared" si="3"/>
        <v>167679.22999999995</v>
      </c>
      <c r="O20" s="24">
        <f t="shared" si="3"/>
        <v>5543924.329999999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506389.03</v>
      </c>
      <c r="C21" s="28">
        <f aca="true" t="shared" si="4" ref="C21:N21">ROUND((C15+C16)*C7,2)</f>
        <v>327569.73</v>
      </c>
      <c r="D21" s="28">
        <f t="shared" si="4"/>
        <v>279132.22</v>
      </c>
      <c r="E21" s="28">
        <f t="shared" si="4"/>
        <v>134735.24</v>
      </c>
      <c r="F21" s="28">
        <f t="shared" si="4"/>
        <v>292915.75</v>
      </c>
      <c r="G21" s="28">
        <f t="shared" si="4"/>
        <v>404476.7</v>
      </c>
      <c r="H21" s="28">
        <f t="shared" si="4"/>
        <v>66810.52</v>
      </c>
      <c r="I21" s="28">
        <f t="shared" si="4"/>
        <v>263617.3</v>
      </c>
      <c r="J21" s="28">
        <f t="shared" si="4"/>
        <v>320157.89</v>
      </c>
      <c r="K21" s="28">
        <f t="shared" si="4"/>
        <v>418905.86</v>
      </c>
      <c r="L21" s="28">
        <f t="shared" si="4"/>
        <v>342823.07</v>
      </c>
      <c r="M21" s="28">
        <f t="shared" si="4"/>
        <v>207976.98</v>
      </c>
      <c r="N21" s="28">
        <f t="shared" si="4"/>
        <v>98028.54</v>
      </c>
      <c r="O21" s="28">
        <f aca="true" t="shared" si="5" ref="O21:O31">SUM(B21:N21)</f>
        <v>3663538.8299999996</v>
      </c>
    </row>
    <row r="22" spans="1:23" ht="18.75" customHeight="1">
      <c r="A22" s="26" t="s">
        <v>33</v>
      </c>
      <c r="B22" s="28">
        <f>IF(B18&lt;&gt;0,ROUND((B18-1)*B21,2),0)</f>
        <v>76811.76</v>
      </c>
      <c r="C22" s="28">
        <f aca="true" t="shared" si="6" ref="C22:N22">IF(C18&lt;&gt;0,ROUND((C18-1)*C21,2),0)</f>
        <v>92809.75</v>
      </c>
      <c r="D22" s="28">
        <f t="shared" si="6"/>
        <v>116336.55</v>
      </c>
      <c r="E22" s="28">
        <f t="shared" si="6"/>
        <v>-13670.88</v>
      </c>
      <c r="F22" s="28">
        <f t="shared" si="6"/>
        <v>107951.6</v>
      </c>
      <c r="G22" s="28">
        <f t="shared" si="6"/>
        <v>143920.12</v>
      </c>
      <c r="H22" s="28">
        <f t="shared" si="6"/>
        <v>32856.87</v>
      </c>
      <c r="I22" s="28">
        <f t="shared" si="6"/>
        <v>100929.41</v>
      </c>
      <c r="J22" s="28">
        <f t="shared" si="6"/>
        <v>128669.04</v>
      </c>
      <c r="K22" s="28">
        <f t="shared" si="6"/>
        <v>91668.23</v>
      </c>
      <c r="L22" s="28">
        <f t="shared" si="6"/>
        <v>89988.84</v>
      </c>
      <c r="M22" s="28">
        <f t="shared" si="6"/>
        <v>39068.58</v>
      </c>
      <c r="N22" s="28">
        <f t="shared" si="6"/>
        <v>48742.2</v>
      </c>
      <c r="O22" s="28">
        <f t="shared" si="5"/>
        <v>1056082.07</v>
      </c>
      <c r="W22" s="51"/>
    </row>
    <row r="23" spans="1:15" ht="18.75" customHeight="1">
      <c r="A23" s="26" t="s">
        <v>34</v>
      </c>
      <c r="B23" s="28">
        <v>26967.9</v>
      </c>
      <c r="C23" s="28">
        <v>18960.89</v>
      </c>
      <c r="D23" s="28">
        <v>16612.84</v>
      </c>
      <c r="E23" s="28">
        <v>5736.14</v>
      </c>
      <c r="F23" s="28">
        <v>18538.19</v>
      </c>
      <c r="G23" s="28">
        <v>27128.34</v>
      </c>
      <c r="H23" s="28">
        <v>4090.74</v>
      </c>
      <c r="I23" s="28">
        <v>20302.31</v>
      </c>
      <c r="J23" s="28">
        <v>18301.11</v>
      </c>
      <c r="K23" s="28">
        <v>27510.66</v>
      </c>
      <c r="L23" s="28">
        <v>21981.07</v>
      </c>
      <c r="M23" s="28">
        <v>14237.06</v>
      </c>
      <c r="N23" s="28">
        <v>6649</v>
      </c>
      <c r="O23" s="28">
        <f t="shared" si="5"/>
        <v>227016.25000000003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849.75</v>
      </c>
      <c r="D26" s="28">
        <v>793.48</v>
      </c>
      <c r="E26" s="28">
        <v>247.61</v>
      </c>
      <c r="F26" s="28">
        <v>807.54</v>
      </c>
      <c r="G26" s="28">
        <v>1108.61</v>
      </c>
      <c r="H26" s="28">
        <v>202.59</v>
      </c>
      <c r="I26" s="28">
        <v>745.64</v>
      </c>
      <c r="J26" s="28">
        <v>900.4</v>
      </c>
      <c r="K26" s="28">
        <v>1221.16</v>
      </c>
      <c r="L26" s="28">
        <v>934.16</v>
      </c>
      <c r="M26" s="28">
        <v>503.66</v>
      </c>
      <c r="N26" s="28">
        <v>292.62</v>
      </c>
      <c r="O26" s="28">
        <f t="shared" si="5"/>
        <v>9783.36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26728.75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419355.86999999994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92581.85</v>
      </c>
      <c r="L30" s="28">
        <v>30243.99</v>
      </c>
      <c r="M30" s="28">
        <v>0</v>
      </c>
      <c r="N30" s="28">
        <v>0</v>
      </c>
      <c r="O30" s="28">
        <f t="shared" si="5"/>
        <v>122825.84000000001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-1044000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-1044000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-1044000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676074.4100000001</v>
      </c>
      <c r="C55" s="34">
        <f aca="true" t="shared" si="13" ref="C55:N55">+C20+C33</f>
        <v>468734.77</v>
      </c>
      <c r="D55" s="34">
        <f t="shared" si="13"/>
        <v>436082.91</v>
      </c>
      <c r="E55" s="34">
        <f t="shared" si="13"/>
        <v>142111.08</v>
      </c>
      <c r="F55" s="34">
        <f t="shared" si="13"/>
        <v>450292.81</v>
      </c>
      <c r="G55" s="34">
        <f t="shared" si="13"/>
        <v>621023.1600000001</v>
      </c>
      <c r="H55" s="34">
        <f t="shared" si="13"/>
        <v>132766.39</v>
      </c>
      <c r="I55" s="34">
        <f t="shared" si="13"/>
        <v>176615.10999999993</v>
      </c>
      <c r="J55" s="34">
        <f t="shared" si="13"/>
        <v>496583.33</v>
      </c>
      <c r="K55" s="34">
        <f t="shared" si="13"/>
        <v>274516.2300000001</v>
      </c>
      <c r="L55" s="34">
        <f t="shared" si="13"/>
        <v>160312.25</v>
      </c>
      <c r="M55" s="34">
        <f t="shared" si="13"/>
        <v>297132.64999999997</v>
      </c>
      <c r="N55" s="34">
        <f t="shared" si="13"/>
        <v>167679.22999999995</v>
      </c>
      <c r="O55" s="34">
        <f>SUM(B55:N55)</f>
        <v>4499924.33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676074.41</v>
      </c>
      <c r="C61" s="42">
        <f t="shared" si="14"/>
        <v>468734.78</v>
      </c>
      <c r="D61" s="42">
        <f t="shared" si="14"/>
        <v>436082.91</v>
      </c>
      <c r="E61" s="42">
        <f t="shared" si="14"/>
        <v>142111.08</v>
      </c>
      <c r="F61" s="42">
        <f t="shared" si="14"/>
        <v>450292.81</v>
      </c>
      <c r="G61" s="42">
        <f t="shared" si="14"/>
        <v>621023.16</v>
      </c>
      <c r="H61" s="42">
        <f t="shared" si="14"/>
        <v>132766.39</v>
      </c>
      <c r="I61" s="42">
        <f t="shared" si="14"/>
        <v>176615.11</v>
      </c>
      <c r="J61" s="42">
        <f t="shared" si="14"/>
        <v>496583.34</v>
      </c>
      <c r="K61" s="42">
        <f t="shared" si="14"/>
        <v>274516.23</v>
      </c>
      <c r="L61" s="42">
        <f t="shared" si="14"/>
        <v>160312.26</v>
      </c>
      <c r="M61" s="42">
        <f t="shared" si="14"/>
        <v>297132.65</v>
      </c>
      <c r="N61" s="42">
        <f t="shared" si="14"/>
        <v>167679.23</v>
      </c>
      <c r="O61" s="34">
        <f t="shared" si="14"/>
        <v>4499924.36</v>
      </c>
      <c r="Q61"/>
    </row>
    <row r="62" spans="1:18" ht="18.75" customHeight="1">
      <c r="A62" s="26" t="s">
        <v>54</v>
      </c>
      <c r="B62" s="42">
        <v>562019.14</v>
      </c>
      <c r="C62" s="42">
        <v>339692.32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901711.46</v>
      </c>
      <c r="P62"/>
      <c r="Q62"/>
      <c r="R62" s="41"/>
    </row>
    <row r="63" spans="1:16" ht="18.75" customHeight="1">
      <c r="A63" s="26" t="s">
        <v>55</v>
      </c>
      <c r="B63" s="42">
        <v>114055.27</v>
      </c>
      <c r="C63" s="42">
        <v>129042.46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243097.73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436082.91</v>
      </c>
      <c r="E64" s="43">
        <v>0</v>
      </c>
      <c r="F64" s="43">
        <v>0</v>
      </c>
      <c r="G64" s="43">
        <v>0</v>
      </c>
      <c r="H64" s="42">
        <v>132766.39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568849.3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142111.08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142111.08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450292.81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450292.81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621023.16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621023.16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176615.11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176615.11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496583.34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496583.34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274516.23</v>
      </c>
      <c r="L70" s="29">
        <v>160312.26</v>
      </c>
      <c r="M70" s="43">
        <v>0</v>
      </c>
      <c r="N70" s="43">
        <v>0</v>
      </c>
      <c r="O70" s="34">
        <f t="shared" si="15"/>
        <v>434828.49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297132.65</v>
      </c>
      <c r="N71" s="43">
        <v>0</v>
      </c>
      <c r="O71" s="34">
        <f t="shared" si="15"/>
        <v>297132.65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167679.23</v>
      </c>
      <c r="O72" s="46">
        <f t="shared" si="15"/>
        <v>167679.23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2024-06-27T17:53:18Z</dcterms:modified>
  <cp:category/>
  <cp:version/>
  <cp:contentType/>
  <cp:contentStatus/>
</cp:coreProperties>
</file>