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<sst xmlns="http://schemas.openxmlformats.org/spreadsheetml/2006/main" count="90" uniqueCount="87">
  <si>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</si>
  <si>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</si>
  <si>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</si>
  <si>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</si>
  <si>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</si>
  <si>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</si>
  <si>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</si>
  <si>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</si>
  <si>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</si>
  <si>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</si>
  <si>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</si>
  <si>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</si>
  <si>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</si>
  <si>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</si>
  <si>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</si>
  <si>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</si>
  <si>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</si>
  <si>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</si>
  <si>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</si>
  <si>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</si>
  <si>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</si>
  <si>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</si>
  <si>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</si>
  <si>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</si>
  <si>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</si>
  <si>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</si>
  <si>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</si>
  <si>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</si>
  <si>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</si>
  <si>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</si>
  <si>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</si>
  <si>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</si>
  <si>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</si>
  <si>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</si>
  <si>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</si>
  <si>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</si>
  <si>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</si>
  <si>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</si>
  <si>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</si>
  <si>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</si>
  <si>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</si>
  <si>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</si>
  <si>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</si>
  <si>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</si>
  <si>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</si>
  <si>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</si>
  <si>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</si>
  <si>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</si>
  <si>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</si>
  <si>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</si>
  <si>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</si>
  <si>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</si>
  <si>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</si>
  <si>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</si>
  <si>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</si>
  <si>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</si>
  <si>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</si>
  <si>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</si>
  <si>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</si>
  <si>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</si>
  <si>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</si>
  <si>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</si>
  <si>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</si>
  <si>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</si>
  <si>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</si>
  <si>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</si>
  <si>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</si>
  <si>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</si>
  <si>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</si>
  <si>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</si>
  <si>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</si>
  <si>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</si>
  <si>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</si>
  <si>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</si>
  <si>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</si>
  <si>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</si>
  <si>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</si>
  <si>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</si>
  <si>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</si>
  <si>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</si>
  <si>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</si>
  <si>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</si>
  <si>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</si>
  <si>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</si>
  <si>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24/06/24 - VENCIMENTO 01/07/24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</si>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</sst>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392303</v>
      </c>
      <c r="C7" s="9">
        <f t="shared" si="0"/>
        <v>256512</v>
      </c>
      <c r="D7" s="9">
        <f t="shared" si="0"/>
        <v>232553</v>
      </c>
      <c r="E7" s="9">
        <f t="shared" si="0"/>
        <v>64212</v>
      </c>
      <c r="F7" s="9">
        <f t="shared" si="0"/>
        <v>206008</v>
      </c>
      <c r="G7" s="9">
        <f t="shared" si="0"/>
        <v>376335</v>
      </c>
      <c r="H7" s="9">
        <f t="shared" si="0"/>
        <v>47541</v>
      </c>
      <c r="I7" s="9">
        <f t="shared" si="0"/>
        <v>215056</v>
      </c>
      <c r="J7" s="9">
        <f t="shared" si="0"/>
        <v>210417</v>
      </c>
      <c r="K7" s="9">
        <f t="shared" si="0"/>
        <v>311266</v>
      </c>
      <c r="L7" s="9">
        <f t="shared" si="0"/>
        <v>239981</v>
      </c>
      <c r="M7" s="9">
        <f t="shared" si="0"/>
        <v>131760</v>
      </c>
      <c r="N7" s="9">
        <f t="shared" si="0"/>
        <v>84028</v>
      </c>
      <c r="O7" s="9">
        <f t="shared" si="0"/>
        <v>2767972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8756</v>
      </c>
      <c r="C8" s="11">
        <f t="shared" si="1"/>
        <v>8412</v>
      </c>
      <c r="D8" s="11">
        <f t="shared" si="1"/>
        <v>4558</v>
      </c>
      <c r="E8" s="11">
        <f t="shared" si="1"/>
        <v>1629</v>
      </c>
      <c r="F8" s="11">
        <f t="shared" si="1"/>
        <v>5117</v>
      </c>
      <c r="G8" s="11">
        <f t="shared" si="1"/>
        <v>11184</v>
      </c>
      <c r="H8" s="11">
        <f t="shared" si="1"/>
        <v>1654</v>
      </c>
      <c r="I8" s="11">
        <f t="shared" si="1"/>
        <v>9207</v>
      </c>
      <c r="J8" s="11">
        <f t="shared" si="1"/>
        <v>7039</v>
      </c>
      <c r="K8" s="11">
        <f t="shared" si="1"/>
        <v>3726</v>
      </c>
      <c r="L8" s="11">
        <f t="shared" si="1"/>
        <v>2525</v>
      </c>
      <c r="M8" s="11">
        <f t="shared" si="1"/>
        <v>4917</v>
      </c>
      <c r="N8" s="11">
        <f t="shared" si="1"/>
        <v>3122</v>
      </c>
      <c r="O8" s="11">
        <f t="shared" si="1"/>
        <v>71846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8756</v>
      </c>
      <c r="C9" s="11">
        <v>8412</v>
      </c>
      <c r="D9" s="11">
        <v>4558</v>
      </c>
      <c r="E9" s="11">
        <v>1629</v>
      </c>
      <c r="F9" s="11">
        <v>5117</v>
      </c>
      <c r="G9" s="11">
        <v>11184</v>
      </c>
      <c r="H9" s="11">
        <v>1654</v>
      </c>
      <c r="I9" s="11">
        <v>9207</v>
      </c>
      <c r="J9" s="11">
        <v>7039</v>
      </c>
      <c r="K9" s="11">
        <v>3726</v>
      </c>
      <c r="L9" s="11">
        <v>2525</v>
      </c>
      <c r="M9" s="11">
        <v>4917</v>
      </c>
      <c r="N9" s="11">
        <v>3072</v>
      </c>
      <c r="O9" s="11">
        <f>SUM(B9:N9)</f>
        <v>71796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50</v>
      </c>
      <c r="O10" s="11">
        <f>SUM(B10:N10)</f>
        <v>50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383547</v>
      </c>
      <c r="C11" s="13">
        <v>248100</v>
      </c>
      <c r="D11" s="13">
        <v>227995</v>
      </c>
      <c r="E11" s="13">
        <v>62583</v>
      </c>
      <c r="F11" s="13">
        <v>200891</v>
      </c>
      <c r="G11" s="13">
        <v>365151</v>
      </c>
      <c r="H11" s="13">
        <v>45887</v>
      </c>
      <c r="I11" s="13">
        <v>205849</v>
      </c>
      <c r="J11" s="13">
        <v>203378</v>
      </c>
      <c r="K11" s="13">
        <v>307540</v>
      </c>
      <c r="L11" s="13">
        <v>237456</v>
      </c>
      <c r="M11" s="13">
        <v>126843</v>
      </c>
      <c r="N11" s="13">
        <v>80906</v>
      </c>
      <c r="O11" s="11">
        <f>SUM(B11:N11)</f>
        <v>2696126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27946</v>
      </c>
      <c r="C12" s="13">
        <v>23301</v>
      </c>
      <c r="D12" s="13">
        <v>17219</v>
      </c>
      <c r="E12" s="13">
        <v>6985</v>
      </c>
      <c r="F12" s="13">
        <v>18413</v>
      </c>
      <c r="G12" s="13">
        <v>35695</v>
      </c>
      <c r="H12" s="13">
        <v>5020</v>
      </c>
      <c r="I12" s="13">
        <v>20361</v>
      </c>
      <c r="J12" s="13">
        <v>17843</v>
      </c>
      <c r="K12" s="13">
        <v>20594</v>
      </c>
      <c r="L12" s="13">
        <v>16550</v>
      </c>
      <c r="M12" s="13">
        <v>7024</v>
      </c>
      <c r="N12" s="13">
        <v>3765</v>
      </c>
      <c r="O12" s="11">
        <f>SUM(B12:N12)</f>
        <v>220716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355601</v>
      </c>
      <c r="C13" s="15">
        <f t="shared" si="2"/>
        <v>224799</v>
      </c>
      <c r="D13" s="15">
        <f t="shared" si="2"/>
        <v>210776</v>
      </c>
      <c r="E13" s="15">
        <f t="shared" si="2"/>
        <v>55598</v>
      </c>
      <c r="F13" s="15">
        <f t="shared" si="2"/>
        <v>182478</v>
      </c>
      <c r="G13" s="15">
        <f t="shared" si="2"/>
        <v>329456</v>
      </c>
      <c r="H13" s="15">
        <f t="shared" si="2"/>
        <v>40867</v>
      </c>
      <c r="I13" s="15">
        <f t="shared" si="2"/>
        <v>185488</v>
      </c>
      <c r="J13" s="15">
        <f t="shared" si="2"/>
        <v>185535</v>
      </c>
      <c r="K13" s="15">
        <f t="shared" si="2"/>
        <v>286946</v>
      </c>
      <c r="L13" s="15">
        <f t="shared" si="2"/>
        <v>220906</v>
      </c>
      <c r="M13" s="15">
        <f t="shared" si="2"/>
        <v>119819</v>
      </c>
      <c r="N13" s="15">
        <f t="shared" si="2"/>
        <v>77141</v>
      </c>
      <c r="O13" s="11">
        <f>SUM(B13:N13)</f>
        <v>2475410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1.185766489810792</v>
      </c>
      <c r="C18" s="19">
        <v>1.291235796440991</v>
      </c>
      <c r="D18" s="19">
        <v>1.468486947846191</v>
      </c>
      <c r="E18" s="19">
        <v>0.894146794275347</v>
      </c>
      <c r="F18" s="19">
        <v>1.492216082437843</v>
      </c>
      <c r="G18" s="19">
        <v>1.411728361313678</v>
      </c>
      <c r="H18" s="19">
        <v>1.545219542853976</v>
      </c>
      <c r="I18" s="19">
        <v>1.540163606761444</v>
      </c>
      <c r="J18" s="19">
        <v>1.327104359726956</v>
      </c>
      <c r="K18" s="19">
        <v>1.19012109193761</v>
      </c>
      <c r="L18" s="19">
        <v>1.290202133938045</v>
      </c>
      <c r="M18" s="19">
        <v>1.178826433041669</v>
      </c>
      <c r="N18" s="19">
        <v>1.088869985257639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1506273.6199999999</v>
      </c>
      <c r="C20" s="24">
        <f aca="true" t="shared" si="3" ref="C20:O20">SUM(C21:C32)</f>
        <v>1082911.2500000002</v>
      </c>
      <c r="D20" s="24">
        <f t="shared" si="3"/>
        <v>969267.93</v>
      </c>
      <c r="E20" s="24">
        <f t="shared" si="3"/>
        <v>289155.9199999999</v>
      </c>
      <c r="F20" s="24">
        <f t="shared" si="3"/>
        <v>1024118.8899999999</v>
      </c>
      <c r="G20" s="24">
        <f t="shared" si="3"/>
        <v>1466510.7600000002</v>
      </c>
      <c r="H20" s="24">
        <f t="shared" si="3"/>
        <v>289360.6</v>
      </c>
      <c r="I20" s="24">
        <f t="shared" si="3"/>
        <v>1110853.7499999998</v>
      </c>
      <c r="J20" s="24">
        <f t="shared" si="3"/>
        <v>916512.05</v>
      </c>
      <c r="K20" s="24">
        <f t="shared" si="3"/>
        <v>1255310.35</v>
      </c>
      <c r="L20" s="24">
        <f t="shared" si="3"/>
        <v>1139032.01</v>
      </c>
      <c r="M20" s="24">
        <f t="shared" si="3"/>
        <v>648211.3500000001</v>
      </c>
      <c r="N20" s="24">
        <f t="shared" si="3"/>
        <v>342947.69999999995</v>
      </c>
      <c r="O20" s="24">
        <f t="shared" si="3"/>
        <v>12040466.180000003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1158078.46</v>
      </c>
      <c r="C21" s="28">
        <f aca="true" t="shared" si="4" ref="C21:N21">ROUND((C15+C16)*C7,2)</f>
        <v>782259</v>
      </c>
      <c r="D21" s="28">
        <f t="shared" si="4"/>
        <v>621963</v>
      </c>
      <c r="E21" s="28">
        <f t="shared" si="4"/>
        <v>293384.63</v>
      </c>
      <c r="F21" s="28">
        <f t="shared" si="4"/>
        <v>638604.2</v>
      </c>
      <c r="G21" s="28">
        <f t="shared" si="4"/>
        <v>959880.05</v>
      </c>
      <c r="H21" s="28">
        <f t="shared" si="4"/>
        <v>162808.91</v>
      </c>
      <c r="I21" s="28">
        <f t="shared" si="4"/>
        <v>651211.07</v>
      </c>
      <c r="J21" s="28">
        <f t="shared" si="4"/>
        <v>640867.06</v>
      </c>
      <c r="K21" s="28">
        <f t="shared" si="4"/>
        <v>896103.69</v>
      </c>
      <c r="L21" s="28">
        <f t="shared" si="4"/>
        <v>786657.72</v>
      </c>
      <c r="M21" s="28">
        <f t="shared" si="4"/>
        <v>498382.2</v>
      </c>
      <c r="N21" s="28">
        <f t="shared" si="4"/>
        <v>287098.47</v>
      </c>
      <c r="O21" s="28">
        <f aca="true" t="shared" si="5" ref="O21:O31">SUM(B21:N21)</f>
        <v>8377298.46</v>
      </c>
    </row>
    <row r="22" spans="1:23" ht="18.75" customHeight="1">
      <c r="A22" s="26" t="s">
        <v>33</v>
      </c>
      <c r="B22" s="28">
        <f>IF(B18&lt;&gt;0,ROUND((B18-1)*B21,2),0)</f>
        <v>215132.17</v>
      </c>
      <c r="C22" s="28">
        <f aca="true" t="shared" si="6" ref="C22:N22">IF(C18&lt;&gt;0,ROUND((C18-1)*C21,2),0)</f>
        <v>227821.82</v>
      </c>
      <c r="D22" s="28">
        <f t="shared" si="6"/>
        <v>291381.55</v>
      </c>
      <c r="E22" s="28">
        <f t="shared" si="6"/>
        <v>-31055.7</v>
      </c>
      <c r="F22" s="28">
        <f t="shared" si="6"/>
        <v>314331.26</v>
      </c>
      <c r="G22" s="28">
        <f t="shared" si="6"/>
        <v>395209.84</v>
      </c>
      <c r="H22" s="28">
        <f t="shared" si="6"/>
        <v>88766.6</v>
      </c>
      <c r="I22" s="28">
        <f t="shared" si="6"/>
        <v>351760.52</v>
      </c>
      <c r="J22" s="28">
        <f t="shared" si="6"/>
        <v>209630.41</v>
      </c>
      <c r="K22" s="28">
        <f t="shared" si="6"/>
        <v>170368.21</v>
      </c>
      <c r="L22" s="28">
        <f t="shared" si="6"/>
        <v>228289.75</v>
      </c>
      <c r="M22" s="28">
        <f t="shared" si="6"/>
        <v>89123.91</v>
      </c>
      <c r="N22" s="28">
        <f t="shared" si="6"/>
        <v>25514.44</v>
      </c>
      <c r="O22" s="28">
        <f t="shared" si="5"/>
        <v>2576274.7800000003</v>
      </c>
      <c r="W22" s="51"/>
    </row>
    <row r="23" spans="1:15" ht="18.75" customHeight="1">
      <c r="A23" s="26" t="s">
        <v>34</v>
      </c>
      <c r="B23" s="28">
        <v>67157.27</v>
      </c>
      <c r="C23" s="28">
        <v>43424.77</v>
      </c>
      <c r="D23" s="28">
        <v>31944.59</v>
      </c>
      <c r="E23" s="28">
        <v>11538.92</v>
      </c>
      <c r="F23" s="28">
        <v>40293.34</v>
      </c>
      <c r="G23" s="28">
        <v>65872.22</v>
      </c>
      <c r="H23" s="28">
        <v>8098.8</v>
      </c>
      <c r="I23" s="28">
        <v>46003.52</v>
      </c>
      <c r="J23" s="28">
        <v>36733.74</v>
      </c>
      <c r="K23" s="28">
        <v>52008.22</v>
      </c>
      <c r="L23" s="28">
        <v>50211.2</v>
      </c>
      <c r="M23" s="28">
        <v>24858.02</v>
      </c>
      <c r="N23" s="28">
        <v>16100.6</v>
      </c>
      <c r="O23" s="28">
        <f t="shared" si="5"/>
        <v>494245.21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1176.14</v>
      </c>
      <c r="C26" s="28">
        <v>861.01</v>
      </c>
      <c r="D26" s="28">
        <v>770.97</v>
      </c>
      <c r="E26" s="28">
        <v>225.1</v>
      </c>
      <c r="F26" s="28">
        <v>810.36</v>
      </c>
      <c r="G26" s="28">
        <v>1159.26</v>
      </c>
      <c r="H26" s="28">
        <v>213.84</v>
      </c>
      <c r="I26" s="28">
        <v>858.19</v>
      </c>
      <c r="J26" s="28">
        <v>725.95</v>
      </c>
      <c r="K26" s="28">
        <v>987.62</v>
      </c>
      <c r="L26" s="28">
        <v>894.77</v>
      </c>
      <c r="M26" s="28">
        <v>500.85</v>
      </c>
      <c r="N26" s="28">
        <v>267.32</v>
      </c>
      <c r="O26" s="28">
        <f t="shared" si="5"/>
        <v>9451.380000000001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27395.53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11799.05</v>
      </c>
      <c r="O29" s="28">
        <f t="shared" si="5"/>
        <v>420022.64999999997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88214.14</v>
      </c>
      <c r="L30" s="28">
        <v>29637.45</v>
      </c>
      <c r="M30" s="28">
        <v>0</v>
      </c>
      <c r="N30" s="28">
        <v>0</v>
      </c>
      <c r="O30" s="28">
        <f t="shared" si="5"/>
        <v>117851.59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-38526.4</v>
      </c>
      <c r="C33" s="28">
        <f aca="true" t="shared" si="7" ref="C33:O33">+C34+C36+C49+C50+C51+C56-C57</f>
        <v>-37012.8</v>
      </c>
      <c r="D33" s="28">
        <f t="shared" si="7"/>
        <v>-20055.2</v>
      </c>
      <c r="E33" s="28">
        <f t="shared" si="7"/>
        <v>-7167.6</v>
      </c>
      <c r="F33" s="28">
        <f t="shared" si="7"/>
        <v>-22514.8</v>
      </c>
      <c r="G33" s="28">
        <f t="shared" si="7"/>
        <v>-49209.6</v>
      </c>
      <c r="H33" s="28">
        <f t="shared" si="7"/>
        <v>-7277.6</v>
      </c>
      <c r="I33" s="28">
        <f t="shared" si="7"/>
        <v>-40510.8</v>
      </c>
      <c r="J33" s="28">
        <f t="shared" si="7"/>
        <v>-30971.6</v>
      </c>
      <c r="K33" s="28">
        <f t="shared" si="7"/>
        <v>-16394.4</v>
      </c>
      <c r="L33" s="28">
        <f t="shared" si="7"/>
        <v>-11110</v>
      </c>
      <c r="M33" s="28">
        <f t="shared" si="7"/>
        <v>-21634.8</v>
      </c>
      <c r="N33" s="28">
        <f t="shared" si="7"/>
        <v>-13516.8</v>
      </c>
      <c r="O33" s="28">
        <f t="shared" si="7"/>
        <v>-315902.4</v>
      </c>
    </row>
    <row r="34" spans="1:15" ht="18.75" customHeight="1">
      <c r="A34" s="26" t="s">
        <v>38</v>
      </c>
      <c r="B34" s="29">
        <f>+B35</f>
        <v>-38526.4</v>
      </c>
      <c r="C34" s="29">
        <f>+C35</f>
        <v>-37012.8</v>
      </c>
      <c r="D34" s="29">
        <f aca="true" t="shared" si="8" ref="D34:O34">+D35</f>
        <v>-20055.2</v>
      </c>
      <c r="E34" s="29">
        <f t="shared" si="8"/>
        <v>-7167.6</v>
      </c>
      <c r="F34" s="29">
        <f t="shared" si="8"/>
        <v>-22514.8</v>
      </c>
      <c r="G34" s="29">
        <f t="shared" si="8"/>
        <v>-49209.6</v>
      </c>
      <c r="H34" s="29">
        <f t="shared" si="8"/>
        <v>-7277.6</v>
      </c>
      <c r="I34" s="29">
        <f t="shared" si="8"/>
        <v>-40510.8</v>
      </c>
      <c r="J34" s="29">
        <f t="shared" si="8"/>
        <v>-30971.6</v>
      </c>
      <c r="K34" s="29">
        <f t="shared" si="8"/>
        <v>-16394.4</v>
      </c>
      <c r="L34" s="29">
        <f t="shared" si="8"/>
        <v>-11110</v>
      </c>
      <c r="M34" s="29">
        <f t="shared" si="8"/>
        <v>-21634.8</v>
      </c>
      <c r="N34" s="29">
        <f t="shared" si="8"/>
        <v>-13516.8</v>
      </c>
      <c r="O34" s="29">
        <f t="shared" si="8"/>
        <v>-315902.4</v>
      </c>
    </row>
    <row r="35" spans="1:26" ht="18.75" customHeight="1">
      <c r="A35" s="27" t="s">
        <v>39</v>
      </c>
      <c r="B35" s="16">
        <f>ROUND((-B9)*$G$3,2)</f>
        <v>-38526.4</v>
      </c>
      <c r="C35" s="16">
        <f aca="true" t="shared" si="9" ref="C35:N35">ROUND((-C9)*$G$3,2)</f>
        <v>-37012.8</v>
      </c>
      <c r="D35" s="16">
        <f t="shared" si="9"/>
        <v>-20055.2</v>
      </c>
      <c r="E35" s="16">
        <f t="shared" si="9"/>
        <v>-7167.6</v>
      </c>
      <c r="F35" s="16">
        <f t="shared" si="9"/>
        <v>-22514.8</v>
      </c>
      <c r="G35" s="16">
        <f t="shared" si="9"/>
        <v>-49209.6</v>
      </c>
      <c r="H35" s="16">
        <f t="shared" si="9"/>
        <v>-7277.6</v>
      </c>
      <c r="I35" s="16">
        <f t="shared" si="9"/>
        <v>-40510.8</v>
      </c>
      <c r="J35" s="16">
        <f t="shared" si="9"/>
        <v>-30971.6</v>
      </c>
      <c r="K35" s="16">
        <f t="shared" si="9"/>
        <v>-16394.4</v>
      </c>
      <c r="L35" s="16">
        <f t="shared" si="9"/>
        <v>-11110</v>
      </c>
      <c r="M35" s="16">
        <f t="shared" si="9"/>
        <v>-21634.8</v>
      </c>
      <c r="N35" s="16">
        <f t="shared" si="9"/>
        <v>-13516.8</v>
      </c>
      <c r="O35" s="30">
        <f aca="true" t="shared" si="10" ref="O35:O57">SUM(B35:N35)</f>
        <v>-315902.4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1467747.22</v>
      </c>
      <c r="C55" s="34">
        <f aca="true" t="shared" si="13" ref="C55:N55">+C20+C33</f>
        <v>1045898.4500000002</v>
      </c>
      <c r="D55" s="34">
        <f t="shared" si="13"/>
        <v>949212.7300000001</v>
      </c>
      <c r="E55" s="34">
        <f t="shared" si="13"/>
        <v>281988.31999999995</v>
      </c>
      <c r="F55" s="34">
        <f t="shared" si="13"/>
        <v>1001604.0899999999</v>
      </c>
      <c r="G55" s="34">
        <f t="shared" si="13"/>
        <v>1417301.1600000001</v>
      </c>
      <c r="H55" s="34">
        <f t="shared" si="13"/>
        <v>282083</v>
      </c>
      <c r="I55" s="34">
        <f t="shared" si="13"/>
        <v>1070342.9499999997</v>
      </c>
      <c r="J55" s="34">
        <f t="shared" si="13"/>
        <v>885540.4500000001</v>
      </c>
      <c r="K55" s="34">
        <f t="shared" si="13"/>
        <v>1238915.9500000002</v>
      </c>
      <c r="L55" s="34">
        <f t="shared" si="13"/>
        <v>1127922.01</v>
      </c>
      <c r="M55" s="34">
        <f t="shared" si="13"/>
        <v>626576.55</v>
      </c>
      <c r="N55" s="34">
        <f t="shared" si="13"/>
        <v>329430.89999999997</v>
      </c>
      <c r="O55" s="34">
        <f>SUM(B55:N55)</f>
        <v>11724563.780000001</v>
      </c>
      <c r="P55" s="41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1467747.22</v>
      </c>
      <c r="C61" s="42">
        <f t="shared" si="14"/>
        <v>1045898.45</v>
      </c>
      <c r="D61" s="42">
        <f t="shared" si="14"/>
        <v>949212.73</v>
      </c>
      <c r="E61" s="42">
        <f t="shared" si="14"/>
        <v>281988.31</v>
      </c>
      <c r="F61" s="42">
        <f t="shared" si="14"/>
        <v>1001604.09</v>
      </c>
      <c r="G61" s="42">
        <f t="shared" si="14"/>
        <v>1417301.16</v>
      </c>
      <c r="H61" s="42">
        <f t="shared" si="14"/>
        <v>282083</v>
      </c>
      <c r="I61" s="42">
        <f t="shared" si="14"/>
        <v>1070342.95</v>
      </c>
      <c r="J61" s="42">
        <f t="shared" si="14"/>
        <v>885540.45</v>
      </c>
      <c r="K61" s="42">
        <f t="shared" si="14"/>
        <v>1238915.95</v>
      </c>
      <c r="L61" s="42">
        <f t="shared" si="14"/>
        <v>1127922.01</v>
      </c>
      <c r="M61" s="42">
        <f t="shared" si="14"/>
        <v>626576.55</v>
      </c>
      <c r="N61" s="42">
        <f t="shared" si="14"/>
        <v>329430.89</v>
      </c>
      <c r="O61" s="34">
        <f t="shared" si="14"/>
        <v>11724563.760000002</v>
      </c>
      <c r="Q61"/>
    </row>
    <row r="62" spans="1:18" ht="18.75" customHeight="1">
      <c r="A62" s="26" t="s">
        <v>54</v>
      </c>
      <c r="B62" s="42">
        <v>1207232.48</v>
      </c>
      <c r="C62" s="42">
        <v>749478.52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1956711</v>
      </c>
      <c r="P62"/>
      <c r="Q62"/>
      <c r="R62" s="41"/>
    </row>
    <row r="63" spans="1:16" ht="18.75" customHeight="1">
      <c r="A63" s="26" t="s">
        <v>55</v>
      </c>
      <c r="B63" s="42">
        <v>260514.74</v>
      </c>
      <c r="C63" s="42">
        <v>296419.93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556934.6699999999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949212.73</v>
      </c>
      <c r="E64" s="43">
        <v>0</v>
      </c>
      <c r="F64" s="43">
        <v>0</v>
      </c>
      <c r="G64" s="43">
        <v>0</v>
      </c>
      <c r="H64" s="42">
        <v>282083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1231295.73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281988.31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281988.31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1001604.09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1001604.09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1417301.16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1417301.16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1070342.95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1070342.95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885540.45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885540.45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1238915.95</v>
      </c>
      <c r="L70" s="29">
        <v>1127922.01</v>
      </c>
      <c r="M70" s="43">
        <v>0</v>
      </c>
      <c r="N70" s="43">
        <v>0</v>
      </c>
      <c r="O70" s="34">
        <f t="shared" si="15"/>
        <v>2366837.96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626576.55</v>
      </c>
      <c r="N71" s="43">
        <v>0</v>
      </c>
      <c r="O71" s="34">
        <f t="shared" si="15"/>
        <v>626576.55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329430.89</v>
      </c>
      <c r="O72" s="46">
        <f t="shared" si="15"/>
        <v>329430.89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2024-06-28T14:27:50Z</dcterms:modified>
  <cp:category/>
  <cp:version/>
  <cp:contentType/>
  <cp:contentStatus/>
</cp:coreProperties>
</file>