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<sst xmlns="http://schemas.openxmlformats.org/spreadsheetml/2006/main" count="90" uniqueCount="87">
  <si>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</si>
  <si>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</si>
  <si>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</si>
  <si>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</si>
  <si>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</si>
  <si>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</si>
  <si>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</si>
  <si>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</si>
  <si>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</si>
  <si>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</si>
  <si>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</si>
  <si>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</si>
  <si>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</si>
  <si>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</si>
  <si>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</si>
  <si>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</si>
  <si>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</si>
  <si>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</si>
  <si>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</si>
  <si>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</si>
  <si>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</si>
  <si>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</si>
  <si>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</si>
  <si>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</si>
  <si>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</si>
  <si>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</si>
  <si>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</si>
  <si>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</si>
  <si>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</si>
  <si>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</si>
  <si>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</si>
  <si>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</si>
  <si>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</si>
  <si>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</si>
  <si>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</si>
  <si>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</si>
  <si>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</si>
  <si>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</si>
  <si>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</si>
  <si>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</si>
  <si>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</si>
  <si>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</si>
  <si>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</si>
  <si>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</si>
  <si>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</si>
  <si>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</si>
  <si>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</si>
  <si>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</si>
  <si>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</si>
  <si>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</si>
  <si>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</si>
  <si>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</si>
  <si>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</si>
  <si>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</si>
  <si>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</si>
  <si>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</si>
  <si>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</si>
  <si>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</si>
  <si>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</si>
  <si>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</si>
  <si>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</si>
  <si>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</si>
  <si>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</si>
  <si>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</si>
  <si>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</si>
  <si>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</si>
  <si>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</si>
  <si>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</si>
  <si>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</si>
  <si>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</si>
  <si>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</si>
  <si>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</si>
  <si>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</si>
  <si>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</si>
  <si>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</si>
  <si>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</si>
  <si>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</si>
  <si>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</si>
  <si>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</si>
  <si>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</si>
  <si>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</si>
  <si>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</si>
  <si>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</si>
  <si>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</si>
  <si>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26/06/24 - VENCIMENTO 03/07/24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</si>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</sst>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408055</v>
      </c>
      <c r="C7" s="9">
        <f t="shared" si="0"/>
        <v>270423</v>
      </c>
      <c r="D7" s="9">
        <f t="shared" si="0"/>
        <v>248477</v>
      </c>
      <c r="E7" s="9">
        <f t="shared" si="0"/>
        <v>67069</v>
      </c>
      <c r="F7" s="9">
        <f t="shared" si="0"/>
        <v>228983</v>
      </c>
      <c r="G7" s="9">
        <f t="shared" si="0"/>
        <v>397944</v>
      </c>
      <c r="H7" s="9">
        <f t="shared" si="0"/>
        <v>48898</v>
      </c>
      <c r="I7" s="9">
        <f t="shared" si="0"/>
        <v>312869</v>
      </c>
      <c r="J7" s="9">
        <f t="shared" si="0"/>
        <v>218918</v>
      </c>
      <c r="K7" s="9">
        <f t="shared" si="0"/>
        <v>319723</v>
      </c>
      <c r="L7" s="9">
        <f t="shared" si="0"/>
        <v>255544</v>
      </c>
      <c r="M7" s="9">
        <f t="shared" si="0"/>
        <v>138402</v>
      </c>
      <c r="N7" s="9">
        <f t="shared" si="0"/>
        <v>87622</v>
      </c>
      <c r="O7" s="9">
        <f t="shared" si="0"/>
        <v>3002927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8325</v>
      </c>
      <c r="C8" s="11">
        <f t="shared" si="1"/>
        <v>8154</v>
      </c>
      <c r="D8" s="11">
        <f t="shared" si="1"/>
        <v>4328</v>
      </c>
      <c r="E8" s="11">
        <f t="shared" si="1"/>
        <v>1440</v>
      </c>
      <c r="F8" s="11">
        <f t="shared" si="1"/>
        <v>5243</v>
      </c>
      <c r="G8" s="11">
        <f t="shared" si="1"/>
        <v>10940</v>
      </c>
      <c r="H8" s="11">
        <f t="shared" si="1"/>
        <v>1546</v>
      </c>
      <c r="I8" s="11">
        <f t="shared" si="1"/>
        <v>12436</v>
      </c>
      <c r="J8" s="11">
        <f t="shared" si="1"/>
        <v>6559</v>
      </c>
      <c r="K8" s="11">
        <f t="shared" si="1"/>
        <v>3554</v>
      </c>
      <c r="L8" s="11">
        <f t="shared" si="1"/>
        <v>2377</v>
      </c>
      <c r="M8" s="11">
        <f t="shared" si="1"/>
        <v>5006</v>
      </c>
      <c r="N8" s="11">
        <f t="shared" si="1"/>
        <v>2950</v>
      </c>
      <c r="O8" s="11">
        <f t="shared" si="1"/>
        <v>72858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8325</v>
      </c>
      <c r="C9" s="11">
        <v>8154</v>
      </c>
      <c r="D9" s="11">
        <v>4328</v>
      </c>
      <c r="E9" s="11">
        <v>1440</v>
      </c>
      <c r="F9" s="11">
        <v>5243</v>
      </c>
      <c r="G9" s="11">
        <v>10940</v>
      </c>
      <c r="H9" s="11">
        <v>1546</v>
      </c>
      <c r="I9" s="11">
        <v>12436</v>
      </c>
      <c r="J9" s="11">
        <v>6559</v>
      </c>
      <c r="K9" s="11">
        <v>3554</v>
      </c>
      <c r="L9" s="11">
        <v>2376</v>
      </c>
      <c r="M9" s="11">
        <v>5006</v>
      </c>
      <c r="N9" s="11">
        <v>2900</v>
      </c>
      <c r="O9" s="11">
        <f>SUM(B9:N9)</f>
        <v>72807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50</v>
      </c>
      <c r="O10" s="11">
        <f>SUM(B10:N10)</f>
        <v>51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399730</v>
      </c>
      <c r="C11" s="13">
        <v>262269</v>
      </c>
      <c r="D11" s="13">
        <v>244149</v>
      </c>
      <c r="E11" s="13">
        <v>65629</v>
      </c>
      <c r="F11" s="13">
        <v>223740</v>
      </c>
      <c r="G11" s="13">
        <v>387004</v>
      </c>
      <c r="H11" s="13">
        <v>47352</v>
      </c>
      <c r="I11" s="13">
        <v>300433</v>
      </c>
      <c r="J11" s="13">
        <v>212359</v>
      </c>
      <c r="K11" s="13">
        <v>316169</v>
      </c>
      <c r="L11" s="13">
        <v>253167</v>
      </c>
      <c r="M11" s="13">
        <v>133396</v>
      </c>
      <c r="N11" s="13">
        <v>84672</v>
      </c>
      <c r="O11" s="11">
        <f>SUM(B11:N11)</f>
        <v>2930069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29617</v>
      </c>
      <c r="C12" s="13">
        <v>25432</v>
      </c>
      <c r="D12" s="13">
        <v>19272</v>
      </c>
      <c r="E12" s="13">
        <v>7616</v>
      </c>
      <c r="F12" s="13">
        <v>21314</v>
      </c>
      <c r="G12" s="13">
        <v>38414</v>
      </c>
      <c r="H12" s="13">
        <v>5229</v>
      </c>
      <c r="I12" s="13">
        <v>30312</v>
      </c>
      <c r="J12" s="13">
        <v>19043</v>
      </c>
      <c r="K12" s="13">
        <v>21927</v>
      </c>
      <c r="L12" s="13">
        <v>17674</v>
      </c>
      <c r="M12" s="13">
        <v>7443</v>
      </c>
      <c r="N12" s="13">
        <v>3914</v>
      </c>
      <c r="O12" s="11">
        <f>SUM(B12:N12)</f>
        <v>247207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370113</v>
      </c>
      <c r="C13" s="15">
        <f t="shared" si="2"/>
        <v>236837</v>
      </c>
      <c r="D13" s="15">
        <f t="shared" si="2"/>
        <v>224877</v>
      </c>
      <c r="E13" s="15">
        <f t="shared" si="2"/>
        <v>58013</v>
      </c>
      <c r="F13" s="15">
        <f t="shared" si="2"/>
        <v>202426</v>
      </c>
      <c r="G13" s="15">
        <f t="shared" si="2"/>
        <v>348590</v>
      </c>
      <c r="H13" s="15">
        <f t="shared" si="2"/>
        <v>42123</v>
      </c>
      <c r="I13" s="15">
        <f t="shared" si="2"/>
        <v>270121</v>
      </c>
      <c r="J13" s="15">
        <f t="shared" si="2"/>
        <v>193316</v>
      </c>
      <c r="K13" s="15">
        <f t="shared" si="2"/>
        <v>294242</v>
      </c>
      <c r="L13" s="15">
        <f t="shared" si="2"/>
        <v>235493</v>
      </c>
      <c r="M13" s="15">
        <f t="shared" si="2"/>
        <v>125953</v>
      </c>
      <c r="N13" s="15">
        <f t="shared" si="2"/>
        <v>80758</v>
      </c>
      <c r="O13" s="11">
        <f>SUM(B13:N13)</f>
        <v>2682862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1.150127975186351</v>
      </c>
      <c r="C18" s="19">
        <v>1.250905012882639</v>
      </c>
      <c r="D18" s="19">
        <v>1.400279405212673</v>
      </c>
      <c r="E18" s="19">
        <v>0.855146713570346</v>
      </c>
      <c r="F18" s="19">
        <v>1.370371022241819</v>
      </c>
      <c r="G18" s="19">
        <v>1.348044366015149</v>
      </c>
      <c r="H18" s="19">
        <v>1.481869188545436</v>
      </c>
      <c r="I18" s="19">
        <v>1.121328985442259</v>
      </c>
      <c r="J18" s="19">
        <v>1.299634890819026</v>
      </c>
      <c r="K18" s="19">
        <v>1.173114509276422</v>
      </c>
      <c r="L18" s="19">
        <v>1.238209954306617</v>
      </c>
      <c r="M18" s="19">
        <v>1.124931246876142</v>
      </c>
      <c r="N18" s="19">
        <v>1.051185126702272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1518586.81</v>
      </c>
      <c r="C20" s="24">
        <f aca="true" t="shared" si="3" ref="C20:O20">SUM(C21:C32)</f>
        <v>1106298.1800000002</v>
      </c>
      <c r="D20" s="24">
        <f t="shared" si="3"/>
        <v>987277.1600000001</v>
      </c>
      <c r="E20" s="24">
        <f t="shared" si="3"/>
        <v>289446.2299999999</v>
      </c>
      <c r="F20" s="24">
        <f t="shared" si="3"/>
        <v>1044308.42</v>
      </c>
      <c r="G20" s="24">
        <f t="shared" si="3"/>
        <v>1480250.6700000002</v>
      </c>
      <c r="H20" s="24">
        <f t="shared" si="3"/>
        <v>287678.75999999995</v>
      </c>
      <c r="I20" s="24">
        <f t="shared" si="3"/>
        <v>1170430.6500000001</v>
      </c>
      <c r="J20" s="24">
        <f t="shared" si="3"/>
        <v>932499.1000000001</v>
      </c>
      <c r="K20" s="24">
        <f t="shared" si="3"/>
        <v>1270305.6000000003</v>
      </c>
      <c r="L20" s="24">
        <f t="shared" si="3"/>
        <v>1163300.32</v>
      </c>
      <c r="M20" s="24">
        <f t="shared" si="3"/>
        <v>649386.0800000001</v>
      </c>
      <c r="N20" s="24">
        <f t="shared" si="3"/>
        <v>344927.15</v>
      </c>
      <c r="O20" s="24">
        <f t="shared" si="3"/>
        <v>12244695.130000005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1204578.36</v>
      </c>
      <c r="C21" s="28">
        <f aca="true" t="shared" si="4" ref="C21:N21">ROUND((C15+C16)*C7,2)</f>
        <v>824681.98</v>
      </c>
      <c r="D21" s="28">
        <f t="shared" si="4"/>
        <v>664551.74</v>
      </c>
      <c r="E21" s="28">
        <f t="shared" si="4"/>
        <v>306438.26</v>
      </c>
      <c r="F21" s="28">
        <f t="shared" si="4"/>
        <v>709824.4</v>
      </c>
      <c r="G21" s="28">
        <f t="shared" si="4"/>
        <v>1014995.97</v>
      </c>
      <c r="H21" s="28">
        <f t="shared" si="4"/>
        <v>167456.09</v>
      </c>
      <c r="I21" s="28">
        <f t="shared" si="4"/>
        <v>947398.62</v>
      </c>
      <c r="J21" s="28">
        <f t="shared" si="4"/>
        <v>666758.55</v>
      </c>
      <c r="K21" s="28">
        <f t="shared" si="4"/>
        <v>920450.54</v>
      </c>
      <c r="L21" s="28">
        <f t="shared" si="4"/>
        <v>837673.23</v>
      </c>
      <c r="M21" s="28">
        <f t="shared" si="4"/>
        <v>523505.57</v>
      </c>
      <c r="N21" s="28">
        <f t="shared" si="4"/>
        <v>299378.09</v>
      </c>
      <c r="O21" s="28">
        <f aca="true" t="shared" si="5" ref="O21:O31">SUM(B21:N21)</f>
        <v>9087691.4</v>
      </c>
    </row>
    <row r="22" spans="1:23" ht="18.75" customHeight="1">
      <c r="A22" s="26" t="s">
        <v>33</v>
      </c>
      <c r="B22" s="28">
        <f>IF(B18&lt;&gt;0,ROUND((B18-1)*B21,2),0)</f>
        <v>180840.91</v>
      </c>
      <c r="C22" s="28">
        <f aca="true" t="shared" si="6" ref="C22:N22">IF(C18&lt;&gt;0,ROUND((C18-1)*C21,2),0)</f>
        <v>206916.84</v>
      </c>
      <c r="D22" s="28">
        <f t="shared" si="6"/>
        <v>266006.38</v>
      </c>
      <c r="E22" s="28">
        <f t="shared" si="6"/>
        <v>-44388.59</v>
      </c>
      <c r="F22" s="28">
        <f t="shared" si="6"/>
        <v>262898.39</v>
      </c>
      <c r="G22" s="28">
        <f t="shared" si="6"/>
        <v>353263.63</v>
      </c>
      <c r="H22" s="28">
        <f t="shared" si="6"/>
        <v>80691.93</v>
      </c>
      <c r="I22" s="28">
        <f t="shared" si="6"/>
        <v>114946.91</v>
      </c>
      <c r="J22" s="28">
        <f t="shared" si="6"/>
        <v>199784.13</v>
      </c>
      <c r="K22" s="28">
        <f t="shared" si="6"/>
        <v>159343.34</v>
      </c>
      <c r="L22" s="28">
        <f t="shared" si="6"/>
        <v>199542.1</v>
      </c>
      <c r="M22" s="28">
        <f t="shared" si="6"/>
        <v>65402.2</v>
      </c>
      <c r="N22" s="28">
        <f t="shared" si="6"/>
        <v>15323.71</v>
      </c>
      <c r="O22" s="28">
        <f t="shared" si="5"/>
        <v>2060571.88</v>
      </c>
      <c r="W22" s="51"/>
    </row>
    <row r="23" spans="1:15" ht="18.75" customHeight="1">
      <c r="A23" s="26" t="s">
        <v>34</v>
      </c>
      <c r="B23" s="28">
        <v>67264.63</v>
      </c>
      <c r="C23" s="28">
        <v>45282.45</v>
      </c>
      <c r="D23" s="28">
        <v>32731.81</v>
      </c>
      <c r="E23" s="28">
        <v>11264.77</v>
      </c>
      <c r="F23" s="28">
        <v>40687.1</v>
      </c>
      <c r="G23" s="28">
        <v>66442.42</v>
      </c>
      <c r="H23" s="28">
        <v>8108.5</v>
      </c>
      <c r="I23" s="28">
        <v>46167.09</v>
      </c>
      <c r="J23" s="28">
        <v>36672.77</v>
      </c>
      <c r="K23" s="28">
        <v>53103.12</v>
      </c>
      <c r="L23" s="28">
        <v>51917.47</v>
      </c>
      <c r="M23" s="28">
        <v>24636.72</v>
      </c>
      <c r="N23" s="28">
        <v>15988.37</v>
      </c>
      <c r="O23" s="28">
        <f t="shared" si="5"/>
        <v>500267.22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1173.33</v>
      </c>
      <c r="C26" s="28">
        <v>872.26</v>
      </c>
      <c r="D26" s="28">
        <v>779.41</v>
      </c>
      <c r="E26" s="28">
        <v>222.29</v>
      </c>
      <c r="F26" s="28">
        <v>818.8</v>
      </c>
      <c r="G26" s="28">
        <v>1159.26</v>
      </c>
      <c r="H26" s="28">
        <v>208.22</v>
      </c>
      <c r="I26" s="28">
        <v>897.58</v>
      </c>
      <c r="J26" s="28">
        <v>728.76</v>
      </c>
      <c r="K26" s="28">
        <v>990.44</v>
      </c>
      <c r="L26" s="28">
        <v>903.21</v>
      </c>
      <c r="M26" s="28">
        <v>495.22</v>
      </c>
      <c r="N26" s="28">
        <v>270.11</v>
      </c>
      <c r="O26" s="28">
        <f t="shared" si="5"/>
        <v>9518.890000000001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13778.86</v>
      </c>
      <c r="F29" s="28">
        <v>27257.08</v>
      </c>
      <c r="G29" s="28">
        <v>41209.36</v>
      </c>
      <c r="H29" s="28">
        <v>29137.1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11799.05</v>
      </c>
      <c r="O29" s="28">
        <f t="shared" si="5"/>
        <v>422610.75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88789.69</v>
      </c>
      <c r="L30" s="28">
        <v>29923.19</v>
      </c>
      <c r="M30" s="28">
        <v>0</v>
      </c>
      <c r="N30" s="28">
        <v>0</v>
      </c>
      <c r="O30" s="28">
        <f t="shared" si="5"/>
        <v>118712.88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-36630</v>
      </c>
      <c r="C33" s="28">
        <f aca="true" t="shared" si="7" ref="C33:O33">+C34+C36+C49+C50+C51+C56-C57</f>
        <v>-35877.6</v>
      </c>
      <c r="D33" s="28">
        <f t="shared" si="7"/>
        <v>-19043.2</v>
      </c>
      <c r="E33" s="28">
        <f t="shared" si="7"/>
        <v>-6336</v>
      </c>
      <c r="F33" s="28">
        <f t="shared" si="7"/>
        <v>-23069.2</v>
      </c>
      <c r="G33" s="28">
        <f t="shared" si="7"/>
        <v>-48136</v>
      </c>
      <c r="H33" s="28">
        <f t="shared" si="7"/>
        <v>-6802.4</v>
      </c>
      <c r="I33" s="28">
        <f t="shared" si="7"/>
        <v>-54718.4</v>
      </c>
      <c r="J33" s="28">
        <f t="shared" si="7"/>
        <v>-28859.6</v>
      </c>
      <c r="K33" s="28">
        <f t="shared" si="7"/>
        <v>-15637.6</v>
      </c>
      <c r="L33" s="28">
        <f t="shared" si="7"/>
        <v>-10454.4</v>
      </c>
      <c r="M33" s="28">
        <f t="shared" si="7"/>
        <v>-22026.4</v>
      </c>
      <c r="N33" s="28">
        <f t="shared" si="7"/>
        <v>-12760</v>
      </c>
      <c r="O33" s="28">
        <f t="shared" si="7"/>
        <v>-320350.80000000005</v>
      </c>
    </row>
    <row r="34" spans="1:15" ht="18.75" customHeight="1">
      <c r="A34" s="26" t="s">
        <v>38</v>
      </c>
      <c r="B34" s="29">
        <f>+B35</f>
        <v>-36630</v>
      </c>
      <c r="C34" s="29">
        <f>+C35</f>
        <v>-35877.6</v>
      </c>
      <c r="D34" s="29">
        <f aca="true" t="shared" si="8" ref="D34:O34">+D35</f>
        <v>-19043.2</v>
      </c>
      <c r="E34" s="29">
        <f t="shared" si="8"/>
        <v>-6336</v>
      </c>
      <c r="F34" s="29">
        <f t="shared" si="8"/>
        <v>-23069.2</v>
      </c>
      <c r="G34" s="29">
        <f t="shared" si="8"/>
        <v>-48136</v>
      </c>
      <c r="H34" s="29">
        <f t="shared" si="8"/>
        <v>-6802.4</v>
      </c>
      <c r="I34" s="29">
        <f t="shared" si="8"/>
        <v>-54718.4</v>
      </c>
      <c r="J34" s="29">
        <f t="shared" si="8"/>
        <v>-28859.6</v>
      </c>
      <c r="K34" s="29">
        <f t="shared" si="8"/>
        <v>-15637.6</v>
      </c>
      <c r="L34" s="29">
        <f t="shared" si="8"/>
        <v>-10454.4</v>
      </c>
      <c r="M34" s="29">
        <f t="shared" si="8"/>
        <v>-22026.4</v>
      </c>
      <c r="N34" s="29">
        <f t="shared" si="8"/>
        <v>-12760</v>
      </c>
      <c r="O34" s="29">
        <f t="shared" si="8"/>
        <v>-320350.80000000005</v>
      </c>
    </row>
    <row r="35" spans="1:26" ht="18.75" customHeight="1">
      <c r="A35" s="27" t="s">
        <v>39</v>
      </c>
      <c r="B35" s="16">
        <f>ROUND((-B9)*$G$3,2)</f>
        <v>-36630</v>
      </c>
      <c r="C35" s="16">
        <f aca="true" t="shared" si="9" ref="C35:N35">ROUND((-C9)*$G$3,2)</f>
        <v>-35877.6</v>
      </c>
      <c r="D35" s="16">
        <f t="shared" si="9"/>
        <v>-19043.2</v>
      </c>
      <c r="E35" s="16">
        <f t="shared" si="9"/>
        <v>-6336</v>
      </c>
      <c r="F35" s="16">
        <f t="shared" si="9"/>
        <v>-23069.2</v>
      </c>
      <c r="G35" s="16">
        <f t="shared" si="9"/>
        <v>-48136</v>
      </c>
      <c r="H35" s="16">
        <f t="shared" si="9"/>
        <v>-6802.4</v>
      </c>
      <c r="I35" s="16">
        <f t="shared" si="9"/>
        <v>-54718.4</v>
      </c>
      <c r="J35" s="16">
        <f t="shared" si="9"/>
        <v>-28859.6</v>
      </c>
      <c r="K35" s="16">
        <f t="shared" si="9"/>
        <v>-15637.6</v>
      </c>
      <c r="L35" s="16">
        <f t="shared" si="9"/>
        <v>-10454.4</v>
      </c>
      <c r="M35" s="16">
        <f t="shared" si="9"/>
        <v>-22026.4</v>
      </c>
      <c r="N35" s="16">
        <f t="shared" si="9"/>
        <v>-12760</v>
      </c>
      <c r="O35" s="30">
        <f aca="true" t="shared" si="10" ref="O35:O57">SUM(B35:N35)</f>
        <v>-320350.80000000005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1481956.81</v>
      </c>
      <c r="C55" s="34">
        <f aca="true" t="shared" si="13" ref="C55:N55">+C20+C33</f>
        <v>1070420.58</v>
      </c>
      <c r="D55" s="34">
        <f t="shared" si="13"/>
        <v>968233.9600000002</v>
      </c>
      <c r="E55" s="34">
        <f t="shared" si="13"/>
        <v>283110.2299999999</v>
      </c>
      <c r="F55" s="34">
        <f t="shared" si="13"/>
        <v>1021239.2200000001</v>
      </c>
      <c r="G55" s="34">
        <f t="shared" si="13"/>
        <v>1432114.6700000002</v>
      </c>
      <c r="H55" s="34">
        <f t="shared" si="13"/>
        <v>280876.3599999999</v>
      </c>
      <c r="I55" s="34">
        <f t="shared" si="13"/>
        <v>1115712.2500000002</v>
      </c>
      <c r="J55" s="34">
        <f t="shared" si="13"/>
        <v>903639.5000000001</v>
      </c>
      <c r="K55" s="34">
        <f t="shared" si="13"/>
        <v>1254668.0000000002</v>
      </c>
      <c r="L55" s="34">
        <f t="shared" si="13"/>
        <v>1152845.9200000002</v>
      </c>
      <c r="M55" s="34">
        <f t="shared" si="13"/>
        <v>627359.68</v>
      </c>
      <c r="N55" s="34">
        <f t="shared" si="13"/>
        <v>332167.15</v>
      </c>
      <c r="O55" s="34">
        <f>SUM(B55:N55)</f>
        <v>11924344.330000002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1481956.81</v>
      </c>
      <c r="C61" s="42">
        <f t="shared" si="14"/>
        <v>1070420.58</v>
      </c>
      <c r="D61" s="42">
        <f t="shared" si="14"/>
        <v>968233.95</v>
      </c>
      <c r="E61" s="42">
        <f t="shared" si="14"/>
        <v>283110.23</v>
      </c>
      <c r="F61" s="42">
        <f t="shared" si="14"/>
        <v>1021239.22</v>
      </c>
      <c r="G61" s="42">
        <f t="shared" si="14"/>
        <v>1432114.66</v>
      </c>
      <c r="H61" s="42">
        <f t="shared" si="14"/>
        <v>280876.36</v>
      </c>
      <c r="I61" s="42">
        <f t="shared" si="14"/>
        <v>1115712.25</v>
      </c>
      <c r="J61" s="42">
        <f t="shared" si="14"/>
        <v>903639.5</v>
      </c>
      <c r="K61" s="42">
        <f t="shared" si="14"/>
        <v>1254668.01</v>
      </c>
      <c r="L61" s="42">
        <f t="shared" si="14"/>
        <v>1152845.92</v>
      </c>
      <c r="M61" s="42">
        <f t="shared" si="14"/>
        <v>627359.68</v>
      </c>
      <c r="N61" s="42">
        <f t="shared" si="14"/>
        <v>332167.14</v>
      </c>
      <c r="O61" s="34">
        <f t="shared" si="14"/>
        <v>11924344.31</v>
      </c>
      <c r="Q61"/>
    </row>
    <row r="62" spans="1:18" ht="18.75" customHeight="1">
      <c r="A62" s="26" t="s">
        <v>54</v>
      </c>
      <c r="B62" s="42">
        <v>1218813.3</v>
      </c>
      <c r="C62" s="42">
        <v>766889.24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1985702.54</v>
      </c>
      <c r="P62"/>
      <c r="Q62"/>
      <c r="R62" s="41"/>
    </row>
    <row r="63" spans="1:16" ht="18.75" customHeight="1">
      <c r="A63" s="26" t="s">
        <v>55</v>
      </c>
      <c r="B63" s="42">
        <v>263143.51</v>
      </c>
      <c r="C63" s="42">
        <v>303531.34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566674.8500000001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968233.95</v>
      </c>
      <c r="E64" s="43">
        <v>0</v>
      </c>
      <c r="F64" s="43">
        <v>0</v>
      </c>
      <c r="G64" s="43">
        <v>0</v>
      </c>
      <c r="H64" s="42">
        <v>280876.36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1249110.31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283110.23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283110.23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1021239.22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1021239.22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1432114.66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1432114.66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1115712.25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1115712.25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903639.5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903639.5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1254668.01</v>
      </c>
      <c r="L70" s="29">
        <v>1152845.92</v>
      </c>
      <c r="M70" s="43">
        <v>0</v>
      </c>
      <c r="N70" s="43">
        <v>0</v>
      </c>
      <c r="O70" s="34">
        <f t="shared" si="15"/>
        <v>2407513.9299999997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627359.68</v>
      </c>
      <c r="N71" s="43">
        <v>0</v>
      </c>
      <c r="O71" s="34">
        <f t="shared" si="15"/>
        <v>627359.68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332167.14</v>
      </c>
      <c r="O72" s="46">
        <f t="shared" si="15"/>
        <v>332167.14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2024-07-02T17:40:51Z</dcterms:modified>
  <cp:category/>
  <cp:version/>
  <cp:contentType/>
  <cp:contentStatus/>
</cp:coreProperties>
</file>