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<sst xmlns="http://schemas.openxmlformats.org/spreadsheetml/2006/main" count="90" uniqueCount="87">
  <si>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</si>
  <si>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</si>
  <si>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</si>
  <si>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</si>
  <si>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</si>
  <si>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</si>
  <si>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</si>
  <si>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</si>
  <si>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</si>
  <si>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</si>
  <si>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</si>
  <si>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</si>
  <si>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</si>
  <si>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</si>
  <si>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</si>
  <si>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</si>
  <si>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</si>
  <si>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</si>
  <si>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</si>
  <si>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</si>
  <si>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</si>
  <si>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</si>
  <si>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</si>
  <si>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</si>
  <si>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</si>
  <si>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</si>
  <si>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</si>
  <si>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</si>
  <si>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</si>
  <si>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</si>
  <si>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</si>
  <si>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</si>
  <si>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</si>
  <si>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</si>
  <si>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</si>
  <si>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</si>
  <si>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</si>
  <si>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</si>
  <si>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</si>
  <si>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</si>
  <si>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</si>
  <si>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</si>
  <si>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</si>
  <si>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</si>
  <si>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</si>
  <si>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</si>
  <si>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</si>
  <si>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</si>
  <si>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</si>
  <si>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</si>
  <si>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</si>
  <si>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</si>
  <si>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</si>
  <si>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</si>
  <si>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</si>
  <si>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</si>
  <si>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</si>
  <si>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</si>
  <si>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</si>
  <si>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</si>
  <si>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</si>
  <si>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</si>
  <si>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</si>
  <si>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</si>
  <si>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</si>
  <si>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</si>
  <si>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</si>
  <si>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</si>
  <si>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</si>
  <si>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</si>
  <si>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</si>
  <si>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</si>
  <si>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</si>
  <si>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</si>
  <si>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</si>
  <si>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</si>
  <si>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</si>
  <si>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</si>
  <si>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</si>
  <si>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</si>
  <si>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</si>
  <si>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</si>
  <si>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</si>
  <si>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</si>
  <si>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27/06/24 - VENCIMENTO 04/07/24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</si>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</sst>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402474</v>
      </c>
      <c r="C7" s="9">
        <f t="shared" si="0"/>
        <v>266914</v>
      </c>
      <c r="D7" s="9">
        <f t="shared" si="0"/>
        <v>243616</v>
      </c>
      <c r="E7" s="9">
        <f t="shared" si="0"/>
        <v>64316</v>
      </c>
      <c r="F7" s="9">
        <f t="shared" si="0"/>
        <v>222167</v>
      </c>
      <c r="G7" s="9">
        <f t="shared" si="0"/>
        <v>389718</v>
      </c>
      <c r="H7" s="9">
        <f t="shared" si="0"/>
        <v>49130</v>
      </c>
      <c r="I7" s="9">
        <f t="shared" si="0"/>
        <v>309932</v>
      </c>
      <c r="J7" s="9">
        <f t="shared" si="0"/>
        <v>214820</v>
      </c>
      <c r="K7" s="9">
        <f t="shared" si="0"/>
        <v>316619</v>
      </c>
      <c r="L7" s="9">
        <f t="shared" si="0"/>
        <v>252561</v>
      </c>
      <c r="M7" s="9">
        <f t="shared" si="0"/>
        <v>138582</v>
      </c>
      <c r="N7" s="9">
        <f t="shared" si="0"/>
        <v>88733</v>
      </c>
      <c r="O7" s="9">
        <f t="shared" si="0"/>
        <v>2959582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8411</v>
      </c>
      <c r="C8" s="11">
        <f t="shared" si="1"/>
        <v>8434</v>
      </c>
      <c r="D8" s="11">
        <f t="shared" si="1"/>
        <v>4373</v>
      </c>
      <c r="E8" s="11">
        <f t="shared" si="1"/>
        <v>1485</v>
      </c>
      <c r="F8" s="11">
        <f t="shared" si="1"/>
        <v>5218</v>
      </c>
      <c r="G8" s="11">
        <f t="shared" si="1"/>
        <v>10774</v>
      </c>
      <c r="H8" s="11">
        <f t="shared" si="1"/>
        <v>1633</v>
      </c>
      <c r="I8" s="11">
        <f t="shared" si="1"/>
        <v>12547</v>
      </c>
      <c r="J8" s="11">
        <f t="shared" si="1"/>
        <v>6545</v>
      </c>
      <c r="K8" s="11">
        <f t="shared" si="1"/>
        <v>3362</v>
      </c>
      <c r="L8" s="11">
        <f t="shared" si="1"/>
        <v>2501</v>
      </c>
      <c r="M8" s="11">
        <f t="shared" si="1"/>
        <v>5131</v>
      </c>
      <c r="N8" s="11">
        <f t="shared" si="1"/>
        <v>3016</v>
      </c>
      <c r="O8" s="11">
        <f t="shared" si="1"/>
        <v>73430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8411</v>
      </c>
      <c r="C9" s="11">
        <v>8434</v>
      </c>
      <c r="D9" s="11">
        <v>4373</v>
      </c>
      <c r="E9" s="11">
        <v>1485</v>
      </c>
      <c r="F9" s="11">
        <v>5218</v>
      </c>
      <c r="G9" s="11">
        <v>10774</v>
      </c>
      <c r="H9" s="11">
        <v>1633</v>
      </c>
      <c r="I9" s="11">
        <v>12547</v>
      </c>
      <c r="J9" s="11">
        <v>6545</v>
      </c>
      <c r="K9" s="11">
        <v>3362</v>
      </c>
      <c r="L9" s="11">
        <v>2499</v>
      </c>
      <c r="M9" s="11">
        <v>5131</v>
      </c>
      <c r="N9" s="11">
        <v>2971</v>
      </c>
      <c r="O9" s="11">
        <f>SUM(B9:N9)</f>
        <v>73383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45</v>
      </c>
      <c r="O10" s="11">
        <f>SUM(B10:N10)</f>
        <v>47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394063</v>
      </c>
      <c r="C11" s="13">
        <v>258480</v>
      </c>
      <c r="D11" s="13">
        <v>239243</v>
      </c>
      <c r="E11" s="13">
        <v>62831</v>
      </c>
      <c r="F11" s="13">
        <v>216949</v>
      </c>
      <c r="G11" s="13">
        <v>378944</v>
      </c>
      <c r="H11" s="13">
        <v>47497</v>
      </c>
      <c r="I11" s="13">
        <v>297385</v>
      </c>
      <c r="J11" s="13">
        <v>208275</v>
      </c>
      <c r="K11" s="13">
        <v>313257</v>
      </c>
      <c r="L11" s="13">
        <v>250060</v>
      </c>
      <c r="M11" s="13">
        <v>133451</v>
      </c>
      <c r="N11" s="13">
        <v>85717</v>
      </c>
      <c r="O11" s="11">
        <f>SUM(B11:N11)</f>
        <v>2886152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28568</v>
      </c>
      <c r="C12" s="13">
        <v>24365</v>
      </c>
      <c r="D12" s="13">
        <v>17956</v>
      </c>
      <c r="E12" s="13">
        <v>7041</v>
      </c>
      <c r="F12" s="13">
        <v>20037</v>
      </c>
      <c r="G12" s="13">
        <v>36743</v>
      </c>
      <c r="H12" s="13">
        <v>4936</v>
      </c>
      <c r="I12" s="13">
        <v>29030</v>
      </c>
      <c r="J12" s="13">
        <v>18712</v>
      </c>
      <c r="K12" s="13">
        <v>21131</v>
      </c>
      <c r="L12" s="13">
        <v>17053</v>
      </c>
      <c r="M12" s="13">
        <v>7298</v>
      </c>
      <c r="N12" s="13">
        <v>3931</v>
      </c>
      <c r="O12" s="11">
        <f>SUM(B12:N12)</f>
        <v>236801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365495</v>
      </c>
      <c r="C13" s="15">
        <f t="shared" si="2"/>
        <v>234115</v>
      </c>
      <c r="D13" s="15">
        <f t="shared" si="2"/>
        <v>221287</v>
      </c>
      <c r="E13" s="15">
        <f t="shared" si="2"/>
        <v>55790</v>
      </c>
      <c r="F13" s="15">
        <f t="shared" si="2"/>
        <v>196912</v>
      </c>
      <c r="G13" s="15">
        <f t="shared" si="2"/>
        <v>342201</v>
      </c>
      <c r="H13" s="15">
        <f t="shared" si="2"/>
        <v>42561</v>
      </c>
      <c r="I13" s="15">
        <f t="shared" si="2"/>
        <v>268355</v>
      </c>
      <c r="J13" s="15">
        <f t="shared" si="2"/>
        <v>189563</v>
      </c>
      <c r="K13" s="15">
        <f t="shared" si="2"/>
        <v>292126</v>
      </c>
      <c r="L13" s="15">
        <f t="shared" si="2"/>
        <v>233007</v>
      </c>
      <c r="M13" s="15">
        <f t="shared" si="2"/>
        <v>126153</v>
      </c>
      <c r="N13" s="15">
        <f t="shared" si="2"/>
        <v>81786</v>
      </c>
      <c r="O13" s="11">
        <f>SUM(B13:N13)</f>
        <v>2649351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1.16056532720669</v>
      </c>
      <c r="C18" s="19">
        <v>1.268798488969544</v>
      </c>
      <c r="D18" s="19">
        <v>1.435142939885595</v>
      </c>
      <c r="E18" s="19">
        <v>0.891253384878035</v>
      </c>
      <c r="F18" s="19">
        <v>1.40458599542943</v>
      </c>
      <c r="G18" s="19">
        <v>1.371891422575924</v>
      </c>
      <c r="H18" s="19">
        <v>1.507660612527031</v>
      </c>
      <c r="I18" s="19">
        <v>1.132897696916506</v>
      </c>
      <c r="J18" s="19">
        <v>1.325609697277858</v>
      </c>
      <c r="K18" s="19">
        <v>1.185674957846784</v>
      </c>
      <c r="L18" s="19">
        <v>1.253756800995434</v>
      </c>
      <c r="M18" s="19">
        <v>1.129865742143044</v>
      </c>
      <c r="N18" s="19">
        <v>1.035601535890945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1511325.3099999998</v>
      </c>
      <c r="C20" s="24">
        <f aca="true" t="shared" si="3" ref="C20:O20">SUM(C21:C32)</f>
        <v>1107524.2400000002</v>
      </c>
      <c r="D20" s="24">
        <f t="shared" si="3"/>
        <v>992148.3900000001</v>
      </c>
      <c r="E20" s="24">
        <f t="shared" si="3"/>
        <v>289258.6699999999</v>
      </c>
      <c r="F20" s="24">
        <f t="shared" si="3"/>
        <v>1038363.39</v>
      </c>
      <c r="G20" s="24">
        <f t="shared" si="3"/>
        <v>1475237.4200000002</v>
      </c>
      <c r="H20" s="24">
        <f t="shared" si="3"/>
        <v>293415.93000000005</v>
      </c>
      <c r="I20" s="24">
        <f t="shared" si="3"/>
        <v>1171412.96</v>
      </c>
      <c r="J20" s="24">
        <f t="shared" si="3"/>
        <v>933331.67</v>
      </c>
      <c r="K20" s="24">
        <f t="shared" si="3"/>
        <v>1271609.6300000001</v>
      </c>
      <c r="L20" s="24">
        <f t="shared" si="3"/>
        <v>1164074.9000000001</v>
      </c>
      <c r="M20" s="24">
        <f t="shared" si="3"/>
        <v>653112.7200000001</v>
      </c>
      <c r="N20" s="24">
        <f t="shared" si="3"/>
        <v>344241.73</v>
      </c>
      <c r="O20" s="24">
        <f t="shared" si="3"/>
        <v>12245056.959999999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1188103.25</v>
      </c>
      <c r="C21" s="28">
        <f aca="true" t="shared" si="4" ref="C21:N21">ROUND((C15+C16)*C7,2)</f>
        <v>813980.93</v>
      </c>
      <c r="D21" s="28">
        <f t="shared" si="4"/>
        <v>651550.99</v>
      </c>
      <c r="E21" s="28">
        <f t="shared" si="4"/>
        <v>293859.8</v>
      </c>
      <c r="F21" s="28">
        <f t="shared" si="4"/>
        <v>688695.48</v>
      </c>
      <c r="G21" s="28">
        <f t="shared" si="4"/>
        <v>994014.73</v>
      </c>
      <c r="H21" s="28">
        <f t="shared" si="4"/>
        <v>168250.6</v>
      </c>
      <c r="I21" s="28">
        <f t="shared" si="4"/>
        <v>938505.09</v>
      </c>
      <c r="J21" s="28">
        <f t="shared" si="4"/>
        <v>654277.27</v>
      </c>
      <c r="K21" s="28">
        <f t="shared" si="4"/>
        <v>911514.44</v>
      </c>
      <c r="L21" s="28">
        <f t="shared" si="4"/>
        <v>827894.96</v>
      </c>
      <c r="M21" s="28">
        <f t="shared" si="4"/>
        <v>524186.42</v>
      </c>
      <c r="N21" s="28">
        <f t="shared" si="4"/>
        <v>303174.04</v>
      </c>
      <c r="O21" s="28">
        <f aca="true" t="shared" si="5" ref="O21:O31">SUM(B21:N21)</f>
        <v>8958007.999999998</v>
      </c>
    </row>
    <row r="22" spans="1:23" ht="18.75" customHeight="1">
      <c r="A22" s="26" t="s">
        <v>33</v>
      </c>
      <c r="B22" s="28">
        <f>IF(B18&lt;&gt;0,ROUND((B18-1)*B21,2),0)</f>
        <v>190768.19</v>
      </c>
      <c r="C22" s="28">
        <f aca="true" t="shared" si="6" ref="C22:N22">IF(C18&lt;&gt;0,ROUND((C18-1)*C21,2),0)</f>
        <v>218796.84</v>
      </c>
      <c r="D22" s="28">
        <f t="shared" si="6"/>
        <v>283517.81</v>
      </c>
      <c r="E22" s="28">
        <f t="shared" si="6"/>
        <v>-31956.26</v>
      </c>
      <c r="F22" s="28">
        <f t="shared" si="6"/>
        <v>278636.55</v>
      </c>
      <c r="G22" s="28">
        <f t="shared" si="6"/>
        <v>369665.55</v>
      </c>
      <c r="H22" s="28">
        <f t="shared" si="6"/>
        <v>85414.2</v>
      </c>
      <c r="I22" s="28">
        <f t="shared" si="6"/>
        <v>124725.17</v>
      </c>
      <c r="J22" s="28">
        <f t="shared" si="6"/>
        <v>213039.02</v>
      </c>
      <c r="K22" s="28">
        <f t="shared" si="6"/>
        <v>169245.41</v>
      </c>
      <c r="L22" s="28">
        <f t="shared" si="6"/>
        <v>210083.98</v>
      </c>
      <c r="M22" s="28">
        <f t="shared" si="6"/>
        <v>68073.86</v>
      </c>
      <c r="N22" s="28">
        <f t="shared" si="6"/>
        <v>10793.46</v>
      </c>
      <c r="O22" s="28">
        <f t="shared" si="5"/>
        <v>2190803.78</v>
      </c>
      <c r="W22" s="51"/>
    </row>
    <row r="23" spans="1:15" ht="18.75" customHeight="1">
      <c r="A23" s="26" t="s">
        <v>34</v>
      </c>
      <c r="B23" s="28">
        <v>66553.76</v>
      </c>
      <c r="C23" s="28">
        <v>45329.55</v>
      </c>
      <c r="D23" s="28">
        <v>33089.55</v>
      </c>
      <c r="E23" s="28">
        <v>11223.34</v>
      </c>
      <c r="F23" s="28">
        <v>40135.64</v>
      </c>
      <c r="G23" s="28">
        <v>66011.3</v>
      </c>
      <c r="H23" s="28">
        <v>8323.27</v>
      </c>
      <c r="I23" s="28">
        <v>46264.67</v>
      </c>
      <c r="J23" s="28">
        <v>36728.92</v>
      </c>
      <c r="K23" s="28">
        <v>53177.02</v>
      </c>
      <c r="L23" s="28">
        <v>51846.8</v>
      </c>
      <c r="M23" s="28">
        <v>25005.22</v>
      </c>
      <c r="N23" s="28">
        <v>16042.87</v>
      </c>
      <c r="O23" s="28">
        <f t="shared" si="5"/>
        <v>499731.9099999999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1170.52</v>
      </c>
      <c r="C26" s="28">
        <v>872.26</v>
      </c>
      <c r="D26" s="28">
        <v>782.22</v>
      </c>
      <c r="E26" s="28">
        <v>222.29</v>
      </c>
      <c r="F26" s="28">
        <v>815.99</v>
      </c>
      <c r="G26" s="28">
        <v>1156.45</v>
      </c>
      <c r="H26" s="28">
        <v>213.84</v>
      </c>
      <c r="I26" s="28">
        <v>897.58</v>
      </c>
      <c r="J26" s="28">
        <v>731.57</v>
      </c>
      <c r="K26" s="28">
        <v>993.25</v>
      </c>
      <c r="L26" s="28">
        <v>906.03</v>
      </c>
      <c r="M26" s="28">
        <v>500.85</v>
      </c>
      <c r="N26" s="28">
        <v>264.49</v>
      </c>
      <c r="O26" s="28">
        <f t="shared" si="5"/>
        <v>9527.34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767.72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13778.86</v>
      </c>
      <c r="F29" s="28">
        <v>27257.08</v>
      </c>
      <c r="G29" s="28">
        <v>41209.36</v>
      </c>
      <c r="H29" s="28">
        <v>29137.1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11799.05</v>
      </c>
      <c r="O29" s="28">
        <f t="shared" si="5"/>
        <v>422610.75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89051.04</v>
      </c>
      <c r="L30" s="28">
        <v>30002.01</v>
      </c>
      <c r="M30" s="28">
        <v>0</v>
      </c>
      <c r="N30" s="28">
        <v>0</v>
      </c>
      <c r="O30" s="28">
        <f t="shared" si="5"/>
        <v>119053.04999999999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-37008.4</v>
      </c>
      <c r="C33" s="28">
        <f aca="true" t="shared" si="7" ref="C33:O33">+C34+C36+C49+C50+C51+C56-C57</f>
        <v>-37109.6</v>
      </c>
      <c r="D33" s="28">
        <f t="shared" si="7"/>
        <v>-19241.2</v>
      </c>
      <c r="E33" s="28">
        <f t="shared" si="7"/>
        <v>-6534</v>
      </c>
      <c r="F33" s="28">
        <f t="shared" si="7"/>
        <v>-22959.2</v>
      </c>
      <c r="G33" s="28">
        <f t="shared" si="7"/>
        <v>-47405.6</v>
      </c>
      <c r="H33" s="28">
        <f t="shared" si="7"/>
        <v>-7185.2</v>
      </c>
      <c r="I33" s="28">
        <f t="shared" si="7"/>
        <v>-55206.8</v>
      </c>
      <c r="J33" s="28">
        <f t="shared" si="7"/>
        <v>-28798</v>
      </c>
      <c r="K33" s="28">
        <f t="shared" si="7"/>
        <v>-14792.8</v>
      </c>
      <c r="L33" s="28">
        <f t="shared" si="7"/>
        <v>-10995.6</v>
      </c>
      <c r="M33" s="28">
        <f t="shared" si="7"/>
        <v>-22576.4</v>
      </c>
      <c r="N33" s="28">
        <f t="shared" si="7"/>
        <v>-13072.4</v>
      </c>
      <c r="O33" s="28">
        <f t="shared" si="7"/>
        <v>-322885.2</v>
      </c>
    </row>
    <row r="34" spans="1:15" ht="18.75" customHeight="1">
      <c r="A34" s="26" t="s">
        <v>38</v>
      </c>
      <c r="B34" s="29">
        <f>+B35</f>
        <v>-37008.4</v>
      </c>
      <c r="C34" s="29">
        <f>+C35</f>
        <v>-37109.6</v>
      </c>
      <c r="D34" s="29">
        <f aca="true" t="shared" si="8" ref="D34:O34">+D35</f>
        <v>-19241.2</v>
      </c>
      <c r="E34" s="29">
        <f t="shared" si="8"/>
        <v>-6534</v>
      </c>
      <c r="F34" s="29">
        <f t="shared" si="8"/>
        <v>-22959.2</v>
      </c>
      <c r="G34" s="29">
        <f t="shared" si="8"/>
        <v>-47405.6</v>
      </c>
      <c r="H34" s="29">
        <f t="shared" si="8"/>
        <v>-7185.2</v>
      </c>
      <c r="I34" s="29">
        <f t="shared" si="8"/>
        <v>-55206.8</v>
      </c>
      <c r="J34" s="29">
        <f t="shared" si="8"/>
        <v>-28798</v>
      </c>
      <c r="K34" s="29">
        <f t="shared" si="8"/>
        <v>-14792.8</v>
      </c>
      <c r="L34" s="29">
        <f t="shared" si="8"/>
        <v>-10995.6</v>
      </c>
      <c r="M34" s="29">
        <f t="shared" si="8"/>
        <v>-22576.4</v>
      </c>
      <c r="N34" s="29">
        <f t="shared" si="8"/>
        <v>-13072.4</v>
      </c>
      <c r="O34" s="29">
        <f t="shared" si="8"/>
        <v>-322885.2</v>
      </c>
    </row>
    <row r="35" spans="1:26" ht="18.75" customHeight="1">
      <c r="A35" s="27" t="s">
        <v>39</v>
      </c>
      <c r="B35" s="16">
        <f>ROUND((-B9)*$G$3,2)</f>
        <v>-37008.4</v>
      </c>
      <c r="C35" s="16">
        <f aca="true" t="shared" si="9" ref="C35:N35">ROUND((-C9)*$G$3,2)</f>
        <v>-37109.6</v>
      </c>
      <c r="D35" s="16">
        <f t="shared" si="9"/>
        <v>-19241.2</v>
      </c>
      <c r="E35" s="16">
        <f t="shared" si="9"/>
        <v>-6534</v>
      </c>
      <c r="F35" s="16">
        <f t="shared" si="9"/>
        <v>-22959.2</v>
      </c>
      <c r="G35" s="16">
        <f t="shared" si="9"/>
        <v>-47405.6</v>
      </c>
      <c r="H35" s="16">
        <f t="shared" si="9"/>
        <v>-7185.2</v>
      </c>
      <c r="I35" s="16">
        <f t="shared" si="9"/>
        <v>-55206.8</v>
      </c>
      <c r="J35" s="16">
        <f t="shared" si="9"/>
        <v>-28798</v>
      </c>
      <c r="K35" s="16">
        <f t="shared" si="9"/>
        <v>-14792.8</v>
      </c>
      <c r="L35" s="16">
        <f t="shared" si="9"/>
        <v>-10995.6</v>
      </c>
      <c r="M35" s="16">
        <f t="shared" si="9"/>
        <v>-22576.4</v>
      </c>
      <c r="N35" s="16">
        <f t="shared" si="9"/>
        <v>-13072.4</v>
      </c>
      <c r="O35" s="30">
        <f aca="true" t="shared" si="10" ref="O35:O57">SUM(B35:N35)</f>
        <v>-322885.2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60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1474316.91</v>
      </c>
      <c r="C55" s="34">
        <f aca="true" t="shared" si="13" ref="C55:N55">+C20+C33</f>
        <v>1070414.6400000001</v>
      </c>
      <c r="D55" s="34">
        <f t="shared" si="13"/>
        <v>972907.1900000002</v>
      </c>
      <c r="E55" s="34">
        <f t="shared" si="13"/>
        <v>282724.6699999999</v>
      </c>
      <c r="F55" s="34">
        <f t="shared" si="13"/>
        <v>1015404.1900000001</v>
      </c>
      <c r="G55" s="34">
        <f t="shared" si="13"/>
        <v>1427831.82</v>
      </c>
      <c r="H55" s="34">
        <f t="shared" si="13"/>
        <v>286230.73000000004</v>
      </c>
      <c r="I55" s="34">
        <f t="shared" si="13"/>
        <v>1116206.16</v>
      </c>
      <c r="J55" s="34">
        <f t="shared" si="13"/>
        <v>904533.67</v>
      </c>
      <c r="K55" s="34">
        <f t="shared" si="13"/>
        <v>1256816.83</v>
      </c>
      <c r="L55" s="34">
        <f t="shared" si="13"/>
        <v>1153079.3</v>
      </c>
      <c r="M55" s="34">
        <f t="shared" si="13"/>
        <v>630536.3200000001</v>
      </c>
      <c r="N55" s="34">
        <f t="shared" si="13"/>
        <v>331169.32999999996</v>
      </c>
      <c r="O55" s="34">
        <f>SUM(B55:N55)</f>
        <v>11922171.760000004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1474316.9</v>
      </c>
      <c r="C61" s="42">
        <f t="shared" si="14"/>
        <v>1070414.65</v>
      </c>
      <c r="D61" s="42">
        <f t="shared" si="14"/>
        <v>972907.2</v>
      </c>
      <c r="E61" s="42">
        <f t="shared" si="14"/>
        <v>282724.67</v>
      </c>
      <c r="F61" s="42">
        <f t="shared" si="14"/>
        <v>1015404.19</v>
      </c>
      <c r="G61" s="42">
        <f t="shared" si="14"/>
        <v>1427831.82</v>
      </c>
      <c r="H61" s="42">
        <f t="shared" si="14"/>
        <v>286230.73</v>
      </c>
      <c r="I61" s="42">
        <f t="shared" si="14"/>
        <v>1116206.16</v>
      </c>
      <c r="J61" s="42">
        <f t="shared" si="14"/>
        <v>904533.68</v>
      </c>
      <c r="K61" s="42">
        <f t="shared" si="14"/>
        <v>1256816.82</v>
      </c>
      <c r="L61" s="42">
        <f t="shared" si="14"/>
        <v>1153079.29</v>
      </c>
      <c r="M61" s="42">
        <f t="shared" si="14"/>
        <v>630536.31</v>
      </c>
      <c r="N61" s="42">
        <f t="shared" si="14"/>
        <v>331169.33</v>
      </c>
      <c r="O61" s="34">
        <f t="shared" si="14"/>
        <v>11922171.75</v>
      </c>
      <c r="Q61"/>
    </row>
    <row r="62" spans="1:18" ht="18.75" customHeight="1">
      <c r="A62" s="26" t="s">
        <v>54</v>
      </c>
      <c r="B62" s="42">
        <v>1212586.77</v>
      </c>
      <c r="C62" s="42">
        <v>766885.02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1979471.79</v>
      </c>
      <c r="P62"/>
      <c r="Q62"/>
      <c r="R62" s="41"/>
    </row>
    <row r="63" spans="1:16" ht="18.75" customHeight="1">
      <c r="A63" s="26" t="s">
        <v>55</v>
      </c>
      <c r="B63" s="42">
        <v>261730.13</v>
      </c>
      <c r="C63" s="42">
        <v>303529.63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565259.76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972907.2</v>
      </c>
      <c r="E64" s="43">
        <v>0</v>
      </c>
      <c r="F64" s="43">
        <v>0</v>
      </c>
      <c r="G64" s="43">
        <v>0</v>
      </c>
      <c r="H64" s="42">
        <v>286230.73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1259137.93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282724.67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282724.67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1015404.19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1015404.19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1427831.82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1427831.82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1116206.16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1116206.16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904533.68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904533.68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1256816.82</v>
      </c>
      <c r="L70" s="29">
        <v>1153079.29</v>
      </c>
      <c r="M70" s="43">
        <v>0</v>
      </c>
      <c r="N70" s="43">
        <v>0</v>
      </c>
      <c r="O70" s="34">
        <f t="shared" si="15"/>
        <v>2409896.1100000003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630536.31</v>
      </c>
      <c r="N71" s="43">
        <v>0</v>
      </c>
      <c r="O71" s="34">
        <f t="shared" si="15"/>
        <v>630536.31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331169.33</v>
      </c>
      <c r="O72" s="46">
        <f t="shared" si="15"/>
        <v>331169.33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2024-07-03T19:52:28Z</dcterms:modified>
  <cp:category/>
  <cp:version/>
  <cp:contentType/>
  <cp:contentStatus/>
</cp:coreProperties>
</file>