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" yWindow="706" windowWidth="19482" windowHeight="9205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<sst xmlns="http://schemas.openxmlformats.org/spreadsheetml/2006/main" count="87" uniqueCount="86">
  <si>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</si>
  <si>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</si>
  <si>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</si>
  <si>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</si>
  <si>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</si>
  <si>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</si>
  <si>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</si>
  <si>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</si>
  <si>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</si>
  <si>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</si>
  <si>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</si>
  <si>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</si>
  <si>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</si>
  <si>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</si>
  <si>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</si>
  <si>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</si>
  <si>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</si>
  <si>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</si>
  <si>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</si>
  <si>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</si>
  <si>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</si>
  <si>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</si>
  <si>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</si>
  <si>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</si>
  <si>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</si>
  <si>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</si>
  <si>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</si>
  <si>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</si>
  <si>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</si>
  <si>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</si>
  <si>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</si>
  <si>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</si>
  <si>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</si>
  <si>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</si>
  <si>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</si>
  <si>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</si>
  <si>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</si>
  <si>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</si>
  <si>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</si>
  <si>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</si>
  <si>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</si>
  <si>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</si>
  <si>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</si>
  <si>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</si>
  <si>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</si>
  <si>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</si>
  <si>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</si>
  <si>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</si>
  <si>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</si>
  <si>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</si>
  <si>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</si>
  <si>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</si>
  <si>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</si>
  <si>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</si>
  <si>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</si>
  <si>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</si>
  <si>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</si>
  <si>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</si>
  <si>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</si>
  <si>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</si>
  <si>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</si>
  <si>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</si>
  <si>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</si>
  <si>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</si>
  <si>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</si>
  <si>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</si>
  <si>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</si>
  <si>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</si>
  <si>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</si>
  <si>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</si>
  <si>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</si>
  <si>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</si>
  <si>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</si>
  <si>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</si>
  <si>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</si>
  <si>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</si>
  <si>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</si>
  <si>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</si>
  <si>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</si>
  <si>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</si>
  <si>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</si>
  <si>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</si>
  <si>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</si>
  <si>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</si>
  <si>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01/05/24 - VENCIMENTO 08/05/24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</si>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</sst>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29527</v>
      </c>
      <c r="C7" s="10">
        <f aca="true" t="shared" si="0" ref="C7:K7">C8+C11</f>
        <v>39336</v>
      </c>
      <c r="D7" s="10">
        <f t="shared" si="0"/>
        <v>124847</v>
      </c>
      <c r="E7" s="10">
        <f t="shared" si="0"/>
        <v>100333</v>
      </c>
      <c r="F7" s="10">
        <f t="shared" si="0"/>
        <v>119641</v>
      </c>
      <c r="G7" s="10">
        <f t="shared" si="0"/>
        <v>53362</v>
      </c>
      <c r="H7" s="10">
        <f t="shared" si="0"/>
        <v>38294</v>
      </c>
      <c r="I7" s="10">
        <f t="shared" si="0"/>
        <v>54981</v>
      </c>
      <c r="J7" s="10">
        <f t="shared" si="0"/>
        <v>33726</v>
      </c>
      <c r="K7" s="10">
        <f t="shared" si="0"/>
        <v>91875</v>
      </c>
      <c r="L7" s="10">
        <f aca="true" t="shared" si="1" ref="L7:L13">SUM(B7:K7)</f>
        <v>685922</v>
      </c>
      <c r="M7" s="11"/>
    </row>
    <row r="8" spans="1:13" ht="17.25" customHeight="1">
      <c r="A8" s="12" t="s">
        <v>81</v>
      </c>
      <c r="B8" s="13">
        <f>B9+B10</f>
        <v>2040</v>
      </c>
      <c r="C8" s="13">
        <f aca="true" t="shared" si="2" ref="C8:K8">C9+C10</f>
        <v>2192</v>
      </c>
      <c r="D8" s="13">
        <f t="shared" si="2"/>
        <v>7528</v>
      </c>
      <c r="E8" s="13">
        <f t="shared" si="2"/>
        <v>5288</v>
      </c>
      <c r="F8" s="13">
        <f t="shared" si="2"/>
        <v>5856</v>
      </c>
      <c r="G8" s="13">
        <f t="shared" si="2"/>
        <v>3475</v>
      </c>
      <c r="H8" s="13">
        <f t="shared" si="2"/>
        <v>1865</v>
      </c>
      <c r="I8" s="13">
        <f t="shared" si="2"/>
        <v>2401</v>
      </c>
      <c r="J8" s="13">
        <f t="shared" si="2"/>
        <v>1882</v>
      </c>
      <c r="K8" s="13">
        <f t="shared" si="2"/>
        <v>4772</v>
      </c>
      <c r="L8" s="13">
        <f t="shared" si="1"/>
        <v>37299</v>
      </c>
      <c r="M8"/>
    </row>
    <row r="9" spans="1:13" ht="17.25" customHeight="1">
      <c r="A9" s="14" t="s">
        <v>18</v>
      </c>
      <c r="B9" s="15">
        <v>2040</v>
      </c>
      <c r="C9" s="15">
        <v>2192</v>
      </c>
      <c r="D9" s="15">
        <v>7528</v>
      </c>
      <c r="E9" s="15">
        <v>5288</v>
      </c>
      <c r="F9" s="15">
        <v>5856</v>
      </c>
      <c r="G9" s="15">
        <v>3475</v>
      </c>
      <c r="H9" s="15">
        <v>1842</v>
      </c>
      <c r="I9" s="15">
        <v>2401</v>
      </c>
      <c r="J9" s="15">
        <v>1882</v>
      </c>
      <c r="K9" s="15">
        <v>4772</v>
      </c>
      <c r="L9" s="13">
        <f t="shared" si="1"/>
        <v>37276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23</v>
      </c>
      <c r="I10" s="15">
        <v>0</v>
      </c>
      <c r="J10" s="15">
        <v>0</v>
      </c>
      <c r="K10" s="15">
        <v>0</v>
      </c>
      <c r="L10" s="13">
        <f t="shared" si="1"/>
        <v>23</v>
      </c>
      <c r="M10"/>
    </row>
    <row r="11" spans="1:13" ht="17.25" customHeight="1">
      <c r="A11" s="12" t="s">
        <v>70</v>
      </c>
      <c r="B11" s="15">
        <v>27487</v>
      </c>
      <c r="C11" s="15">
        <v>37144</v>
      </c>
      <c r="D11" s="15">
        <v>117319</v>
      </c>
      <c r="E11" s="15">
        <v>95045</v>
      </c>
      <c r="F11" s="15">
        <v>113785</v>
      </c>
      <c r="G11" s="15">
        <v>49887</v>
      </c>
      <c r="H11" s="15">
        <v>36429</v>
      </c>
      <c r="I11" s="15">
        <v>52580</v>
      </c>
      <c r="J11" s="15">
        <v>31844</v>
      </c>
      <c r="K11" s="15">
        <v>87103</v>
      </c>
      <c r="L11" s="13">
        <f t="shared" si="1"/>
        <v>648623</v>
      </c>
      <c r="M11" s="60"/>
    </row>
    <row r="12" spans="1:13" ht="17.25" customHeight="1">
      <c r="A12" s="14" t="s">
        <v>83</v>
      </c>
      <c r="B12" s="15">
        <v>3521</v>
      </c>
      <c r="C12" s="15">
        <v>3156</v>
      </c>
      <c r="D12" s="15">
        <v>11107</v>
      </c>
      <c r="E12" s="15">
        <v>10700</v>
      </c>
      <c r="F12" s="15">
        <v>10883</v>
      </c>
      <c r="G12" s="15">
        <v>5208</v>
      </c>
      <c r="H12" s="15">
        <v>3663</v>
      </c>
      <c r="I12" s="15">
        <v>2934</v>
      </c>
      <c r="J12" s="15">
        <v>2392</v>
      </c>
      <c r="K12" s="15">
        <v>5813</v>
      </c>
      <c r="L12" s="13">
        <f t="shared" si="1"/>
        <v>59377</v>
      </c>
      <c r="M12" s="60"/>
    </row>
    <row r="13" spans="1:13" ht="17.25" customHeight="1">
      <c r="A13" s="14" t="s">
        <v>71</v>
      </c>
      <c r="B13" s="15">
        <f>+B11-B12</f>
        <v>23966</v>
      </c>
      <c r="C13" s="15">
        <f aca="true" t="shared" si="3" ref="C13:K13">+C11-C12</f>
        <v>33988</v>
      </c>
      <c r="D13" s="15">
        <f t="shared" si="3"/>
        <v>106212</v>
      </c>
      <c r="E13" s="15">
        <f t="shared" si="3"/>
        <v>84345</v>
      </c>
      <c r="F13" s="15">
        <f t="shared" si="3"/>
        <v>102902</v>
      </c>
      <c r="G13" s="15">
        <f t="shared" si="3"/>
        <v>44679</v>
      </c>
      <c r="H13" s="15">
        <f t="shared" si="3"/>
        <v>32766</v>
      </c>
      <c r="I13" s="15">
        <f t="shared" si="3"/>
        <v>49646</v>
      </c>
      <c r="J13" s="15">
        <f t="shared" si="3"/>
        <v>29452</v>
      </c>
      <c r="K13" s="15">
        <f t="shared" si="3"/>
        <v>81290</v>
      </c>
      <c r="L13" s="13">
        <f t="shared" si="1"/>
        <v>589246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/>
      <c r="C17" s="17"/>
      <c r="D17" s="21"/>
      <c r="E17" s="21"/>
      <c r="F17" s="21"/>
      <c r="G17" s="21"/>
      <c r="H17" s="21"/>
      <c r="I17" s="21"/>
      <c r="J17" s="21"/>
      <c r="K17" s="21"/>
      <c r="L17" s="18"/>
    </row>
    <row r="18" spans="1:12" ht="13.5" customHeight="1">
      <c r="A18" s="19" t="s">
        <v>21</v>
      </c>
      <c r="B18" s="22">
        <v>1.030601502561598</v>
      </c>
      <c r="C18" s="22">
        <v>1.131392709685871</v>
      </c>
      <c r="D18" s="22">
        <v>1.024539042145162</v>
      </c>
      <c r="E18" s="22">
        <v>1.110141069480194</v>
      </c>
      <c r="F18" s="22">
        <v>1.166583986324416</v>
      </c>
      <c r="G18" s="22">
        <v>1.077771089616482</v>
      </c>
      <c r="H18" s="22">
        <v>0.972990751261966</v>
      </c>
      <c r="I18" s="22">
        <v>1.09836949113605</v>
      </c>
      <c r="J18" s="22">
        <v>1.197684862846103</v>
      </c>
      <c r="K18" s="22">
        <v>1.067699270657845</v>
      </c>
      <c r="L18" s="18"/>
    </row>
    <row r="19" spans="1:12" ht="12" customHeight="1">
      <c r="A19" s="19"/>
      <c r="B19" s="18"/>
      <c r="C19" s="18"/>
      <c r="D19" s="18"/>
      <c r="E19" s="18"/>
      <c r="F19" s="13"/>
      <c r="G19" s="18"/>
      <c r="H19" s="18"/>
      <c r="I19" s="18"/>
      <c r="J19" s="18"/>
      <c r="K19" s="18"/>
      <c r="L19" s="23"/>
    </row>
    <row r="20" spans="1:13" ht="17.25" customHeight="1">
      <c r="A20" s="24" t="s">
        <v>82</v>
      </c>
      <c r="B20" s="25">
        <f>SUM(B21:B30)</f>
        <v>323235.23</v>
      </c>
      <c r="C20" s="25">
        <f aca="true" t="shared" si="4" ref="C20:K20">SUM(C21:C30)</f>
        <v>194725.53999999998</v>
      </c>
      <c r="D20" s="25">
        <f t="shared" si="4"/>
        <v>672243.8099999999</v>
      </c>
      <c r="E20" s="25">
        <f t="shared" si="4"/>
        <v>591548.73</v>
      </c>
      <c r="F20" s="25">
        <f t="shared" si="4"/>
        <v>670812.58</v>
      </c>
      <c r="G20" s="25">
        <f t="shared" si="4"/>
        <v>298325.70000000007</v>
      </c>
      <c r="H20" s="25">
        <f t="shared" si="4"/>
        <v>230054.55000000002</v>
      </c>
      <c r="I20" s="25">
        <f t="shared" si="4"/>
        <v>278604.3599999999</v>
      </c>
      <c r="J20" s="25">
        <f t="shared" si="4"/>
        <v>206840.35</v>
      </c>
      <c r="K20" s="25">
        <f t="shared" si="4"/>
        <v>403603.42</v>
      </c>
      <c r="L20" s="25">
        <f>SUM(B20:K20)</f>
        <v>3869994.2699999996</v>
      </c>
      <c r="M20"/>
    </row>
    <row r="21" spans="1:13" ht="17.25" customHeight="1">
      <c r="A21" s="26" t="s">
        <v>22</v>
      </c>
      <c r="B21" s="56">
        <f>ROUND((B15+B16)*B7,2)</f>
        <v>216341.38</v>
      </c>
      <c r="C21" s="56">
        <f aca="true" t="shared" si="5" ref="C21:K21">ROUND((C15+C16)*C7,2)</f>
        <v>162272.8</v>
      </c>
      <c r="D21" s="56">
        <f t="shared" si="5"/>
        <v>612986.29</v>
      </c>
      <c r="E21" s="56">
        <f t="shared" si="5"/>
        <v>498996.14</v>
      </c>
      <c r="F21" s="56">
        <f t="shared" si="5"/>
        <v>525750.41</v>
      </c>
      <c r="G21" s="56">
        <f t="shared" si="5"/>
        <v>257839.85</v>
      </c>
      <c r="H21" s="56">
        <f t="shared" si="5"/>
        <v>203819.82</v>
      </c>
      <c r="I21" s="56">
        <f t="shared" si="5"/>
        <v>242625.65</v>
      </c>
      <c r="J21" s="56">
        <f t="shared" si="5"/>
        <v>160286.19</v>
      </c>
      <c r="K21" s="56">
        <f t="shared" si="5"/>
        <v>356566.88</v>
      </c>
      <c r="L21" s="33">
        <f aca="true" t="shared" si="6" ref="L21:L29">SUM(B21:K21)</f>
        <v>3237485.4099999997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6620.37</v>
      </c>
      <c r="C22" s="33">
        <f t="shared" si="7"/>
        <v>21321.46</v>
      </c>
      <c r="D22" s="33">
        <f t="shared" si="7"/>
        <v>15042.1</v>
      </c>
      <c r="E22" s="33">
        <f t="shared" si="7"/>
        <v>54959.97</v>
      </c>
      <c r="F22" s="33">
        <f t="shared" si="7"/>
        <v>87581.6</v>
      </c>
      <c r="G22" s="33">
        <f t="shared" si="7"/>
        <v>20052.49</v>
      </c>
      <c r="H22" s="33">
        <f t="shared" si="7"/>
        <v>-5505.02</v>
      </c>
      <c r="I22" s="33">
        <f t="shared" si="7"/>
        <v>23866.96</v>
      </c>
      <c r="J22" s="33">
        <f t="shared" si="7"/>
        <v>31686.15</v>
      </c>
      <c r="K22" s="33">
        <f t="shared" si="7"/>
        <v>24139.32</v>
      </c>
      <c r="L22" s="33">
        <f t="shared" si="6"/>
        <v>279765.39999999997</v>
      </c>
      <c r="M22"/>
    </row>
    <row r="23" spans="1:13" ht="17.25" customHeight="1">
      <c r="A23" s="27" t="s">
        <v>24</v>
      </c>
      <c r="B23" s="33">
        <v>0</v>
      </c>
      <c r="C23" s="33">
        <v>8640.42</v>
      </c>
      <c r="D23" s="33">
        <v>38235.84</v>
      </c>
      <c r="E23" s="33">
        <v>32040.73</v>
      </c>
      <c r="F23" s="33">
        <v>34060.39</v>
      </c>
      <c r="G23" s="33">
        <v>19335.93</v>
      </c>
      <c r="H23" s="33">
        <v>12307.94</v>
      </c>
      <c r="I23" s="33">
        <v>9403.1</v>
      </c>
      <c r="J23" s="33">
        <v>10443.1</v>
      </c>
      <c r="K23" s="33">
        <v>17919.62</v>
      </c>
      <c r="L23" s="33">
        <f t="shared" si="6"/>
        <v>182387.07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604.5</v>
      </c>
      <c r="C26" s="33">
        <v>364.88</v>
      </c>
      <c r="D26" s="33">
        <v>1258.02</v>
      </c>
      <c r="E26" s="33">
        <v>1108.25</v>
      </c>
      <c r="F26" s="33">
        <v>1258.02</v>
      </c>
      <c r="G26" s="33">
        <v>558.21</v>
      </c>
      <c r="H26" s="33">
        <v>430.23</v>
      </c>
      <c r="I26" s="33">
        <v>522.81</v>
      </c>
      <c r="J26" s="33">
        <v>386.66</v>
      </c>
      <c r="K26" s="33">
        <v>756.99</v>
      </c>
      <c r="L26" s="33">
        <f t="shared" si="6"/>
        <v>7248.57</v>
      </c>
      <c r="M26" s="60"/>
    </row>
    <row r="27" spans="1:13" ht="17.25" customHeight="1">
      <c r="A27" s="27" t="s">
        <v>74</v>
      </c>
      <c r="B27" s="33">
        <v>314.9</v>
      </c>
      <c r="C27" s="33">
        <v>247.21</v>
      </c>
      <c r="D27" s="33">
        <v>805.7</v>
      </c>
      <c r="E27" s="33">
        <v>616.16</v>
      </c>
      <c r="F27" s="33">
        <v>672.08</v>
      </c>
      <c r="G27" s="33">
        <v>375.82</v>
      </c>
      <c r="H27" s="33">
        <v>275.37</v>
      </c>
      <c r="I27" s="33">
        <v>283.54</v>
      </c>
      <c r="J27" s="33">
        <v>341.74</v>
      </c>
      <c r="K27" s="33">
        <v>468.15</v>
      </c>
      <c r="L27" s="33">
        <f t="shared" si="6"/>
        <v>4400.669999999999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128.43</v>
      </c>
      <c r="I28" s="33">
        <v>132.25</v>
      </c>
      <c r="J28" s="33">
        <v>156.41</v>
      </c>
      <c r="K28" s="33">
        <v>212.36</v>
      </c>
      <c r="L28" s="33">
        <f t="shared" si="6"/>
        <v>2022.4900000000002</v>
      </c>
      <c r="M28" s="60"/>
    </row>
    <row r="29" spans="1:13" ht="17.25" customHeight="1">
      <c r="A29" s="27" t="s">
        <v>85</v>
      </c>
      <c r="B29" s="33">
        <v>97437.16</v>
      </c>
      <c r="C29" s="33">
        <v>0</v>
      </c>
      <c r="D29" s="33">
        <v>0</v>
      </c>
      <c r="E29" s="33">
        <v>0</v>
      </c>
      <c r="F29" s="33">
        <v>17639.07</v>
      </c>
      <c r="G29" s="33">
        <v>0</v>
      </c>
      <c r="H29" s="33">
        <v>16827.73</v>
      </c>
      <c r="I29" s="33">
        <v>0</v>
      </c>
      <c r="J29" s="33">
        <v>0</v>
      </c>
      <c r="K29" s="33">
        <v>0</v>
      </c>
      <c r="L29" s="33">
        <f t="shared" si="6"/>
        <v>131903.96000000002</v>
      </c>
      <c r="M29" s="60"/>
    </row>
    <row r="30" spans="1:12" ht="12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2" customHeight="1">
      <c r="A31" s="2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-115846.59</v>
      </c>
      <c r="C32" s="33">
        <f t="shared" si="8"/>
        <v>-9644.8</v>
      </c>
      <c r="D32" s="33">
        <f t="shared" si="8"/>
        <v>-33123.2</v>
      </c>
      <c r="E32" s="33">
        <f t="shared" si="8"/>
        <v>-410635.32</v>
      </c>
      <c r="F32" s="33">
        <f t="shared" si="8"/>
        <v>-527766.4</v>
      </c>
      <c r="G32" s="33">
        <f t="shared" si="8"/>
        <v>-15290</v>
      </c>
      <c r="H32" s="33">
        <f t="shared" si="8"/>
        <v>-14702.05</v>
      </c>
      <c r="I32" s="33">
        <f t="shared" si="8"/>
        <v>-181564.4</v>
      </c>
      <c r="J32" s="33">
        <f t="shared" si="8"/>
        <v>-8280.8</v>
      </c>
      <c r="K32" s="33">
        <f t="shared" si="8"/>
        <v>-20996.8</v>
      </c>
      <c r="L32" s="33">
        <f aca="true" t="shared" si="9" ref="L32:L39">SUM(B32:K32)</f>
        <v>-1337850.36</v>
      </c>
      <c r="M32"/>
    </row>
    <row r="33" spans="1:13" ht="18.75" customHeight="1">
      <c r="A33" s="27" t="s">
        <v>28</v>
      </c>
      <c r="B33" s="33">
        <f>B34+B35+B36+B37</f>
        <v>-8976</v>
      </c>
      <c r="C33" s="33">
        <f aca="true" t="shared" si="10" ref="C33:K33">C34+C35+C36+C37</f>
        <v>-9644.8</v>
      </c>
      <c r="D33" s="33">
        <f t="shared" si="10"/>
        <v>-33123.2</v>
      </c>
      <c r="E33" s="33">
        <f t="shared" si="10"/>
        <v>-23267.2</v>
      </c>
      <c r="F33" s="33">
        <f t="shared" si="10"/>
        <v>-25766.4</v>
      </c>
      <c r="G33" s="33">
        <f t="shared" si="10"/>
        <v>-15290</v>
      </c>
      <c r="H33" s="33">
        <f t="shared" si="10"/>
        <v>-8104.8</v>
      </c>
      <c r="I33" s="33">
        <f t="shared" si="10"/>
        <v>-10564.4</v>
      </c>
      <c r="J33" s="33">
        <f t="shared" si="10"/>
        <v>-8280.8</v>
      </c>
      <c r="K33" s="33">
        <f t="shared" si="10"/>
        <v>-20996.8</v>
      </c>
      <c r="L33" s="33">
        <f t="shared" si="9"/>
        <v>-164014.4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-8976</v>
      </c>
      <c r="C34" s="33">
        <f t="shared" si="11"/>
        <v>-9644.8</v>
      </c>
      <c r="D34" s="33">
        <f t="shared" si="11"/>
        <v>-33123.2</v>
      </c>
      <c r="E34" s="33">
        <f t="shared" si="11"/>
        <v>-23267.2</v>
      </c>
      <c r="F34" s="33">
        <f t="shared" si="11"/>
        <v>-25766.4</v>
      </c>
      <c r="G34" s="33">
        <f t="shared" si="11"/>
        <v>-15290</v>
      </c>
      <c r="H34" s="33">
        <f t="shared" si="11"/>
        <v>-8104.8</v>
      </c>
      <c r="I34" s="33">
        <f t="shared" si="11"/>
        <v>-10564.4</v>
      </c>
      <c r="J34" s="33">
        <f t="shared" si="11"/>
        <v>-8280.8</v>
      </c>
      <c r="K34" s="33">
        <f t="shared" si="11"/>
        <v>-20996.8</v>
      </c>
      <c r="L34" s="33">
        <f t="shared" si="9"/>
        <v>-164014.4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-387368.12</v>
      </c>
      <c r="F38" s="38">
        <f t="shared" si="12"/>
        <v>-502000</v>
      </c>
      <c r="G38" s="38">
        <f t="shared" si="12"/>
        <v>0</v>
      </c>
      <c r="H38" s="38">
        <f t="shared" si="12"/>
        <v>-6597.25</v>
      </c>
      <c r="I38" s="38">
        <f t="shared" si="12"/>
        <v>-171000</v>
      </c>
      <c r="J38" s="38">
        <f t="shared" si="12"/>
        <v>0</v>
      </c>
      <c r="K38" s="38">
        <f t="shared" si="12"/>
        <v>0</v>
      </c>
      <c r="L38" s="33">
        <f t="shared" si="9"/>
        <v>-1173835.96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-381600</v>
      </c>
      <c r="F48" s="17">
        <v>-502000</v>
      </c>
      <c r="G48" s="17">
        <v>0</v>
      </c>
      <c r="H48" s="17">
        <v>0</v>
      </c>
      <c r="I48" s="17">
        <v>-171000</v>
      </c>
      <c r="J48" s="17">
        <v>0</v>
      </c>
      <c r="K48" s="17">
        <v>0</v>
      </c>
      <c r="L48" s="17">
        <f>SUM(B48:K48)</f>
        <v>-1054600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30"/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207388.63999999998</v>
      </c>
      <c r="C56" s="41">
        <f t="shared" si="16"/>
        <v>185080.74</v>
      </c>
      <c r="D56" s="41">
        <f t="shared" si="16"/>
        <v>639120.61</v>
      </c>
      <c r="E56" s="41">
        <f t="shared" si="16"/>
        <v>180913.40999999997</v>
      </c>
      <c r="F56" s="41">
        <f t="shared" si="16"/>
        <v>143046.17999999993</v>
      </c>
      <c r="G56" s="41">
        <f t="shared" si="16"/>
        <v>283035.70000000007</v>
      </c>
      <c r="H56" s="41">
        <f t="shared" si="16"/>
        <v>215352.50000000003</v>
      </c>
      <c r="I56" s="41">
        <f t="shared" si="16"/>
        <v>97039.95999999993</v>
      </c>
      <c r="J56" s="41">
        <f t="shared" si="16"/>
        <v>198559.55000000002</v>
      </c>
      <c r="K56" s="41">
        <f t="shared" si="16"/>
        <v>382606.62</v>
      </c>
      <c r="L56" s="42">
        <f t="shared" si="14"/>
        <v>2532143.9099999997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 s="6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1:13" ht="18.75" customHeight="1">
      <c r="A62" s="45" t="s">
        <v>45</v>
      </c>
      <c r="B62" s="41">
        <f>SUM(B63:B76)</f>
        <v>207388.64</v>
      </c>
      <c r="C62" s="41">
        <f aca="true" t="shared" si="18" ref="C62:J62">SUM(C63:C74)</f>
        <v>185080.74</v>
      </c>
      <c r="D62" s="41">
        <f t="shared" si="18"/>
        <v>639120.6063770328</v>
      </c>
      <c r="E62" s="41">
        <f t="shared" si="18"/>
        <v>180913.4084860722</v>
      </c>
      <c r="F62" s="41">
        <f t="shared" si="18"/>
        <v>143046.1790966594</v>
      </c>
      <c r="G62" s="41">
        <f t="shared" si="18"/>
        <v>283035.6960768005</v>
      </c>
      <c r="H62" s="41">
        <f t="shared" si="18"/>
        <v>215352.4997712488</v>
      </c>
      <c r="I62" s="41">
        <f>SUM(I63:I79)</f>
        <v>97039.96171830659</v>
      </c>
      <c r="J62" s="41">
        <f t="shared" si="18"/>
        <v>198559.5534788847</v>
      </c>
      <c r="K62" s="41">
        <f>SUM(K63:K76)</f>
        <v>382606.62</v>
      </c>
      <c r="L62" s="46">
        <f>SUM(B62:K62)</f>
        <v>2532143.905005005</v>
      </c>
      <c r="M62" s="40"/>
    </row>
    <row r="63" spans="1:13" ht="18.75" customHeight="1">
      <c r="A63" s="47" t="s">
        <v>46</v>
      </c>
      <c r="B63" s="48">
        <v>207388.64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207388.64</v>
      </c>
      <c r="M63"/>
    </row>
    <row r="64" spans="1:13" ht="18.75" customHeight="1">
      <c r="A64" s="47" t="s">
        <v>55</v>
      </c>
      <c r="B64" s="17">
        <v>0</v>
      </c>
      <c r="C64" s="48">
        <v>162112.22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162112.22</v>
      </c>
      <c r="M64"/>
    </row>
    <row r="65" spans="1:13" ht="18.75" customHeight="1">
      <c r="A65" s="47" t="s">
        <v>56</v>
      </c>
      <c r="B65" s="17">
        <v>0</v>
      </c>
      <c r="C65" s="48">
        <v>22968.52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22968.52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639120.6063770328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639120.6063770328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180913.4084860722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180913.4084860722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143046.1790966594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143046.1790966594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283035.6960768005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283035.6960768005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215352.4997712488</v>
      </c>
      <c r="I70" s="17">
        <v>0</v>
      </c>
      <c r="J70" s="17">
        <v>0</v>
      </c>
      <c r="K70" s="17">
        <v>0</v>
      </c>
      <c r="L70" s="46">
        <f t="shared" si="19"/>
        <v>215352.4997712488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97039.96171830659</v>
      </c>
      <c r="J71" s="17">
        <v>0</v>
      </c>
      <c r="K71" s="17">
        <v>0</v>
      </c>
      <c r="L71" s="46">
        <f t="shared" si="19"/>
        <v>97039.96171830659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198559.5534788847</v>
      </c>
      <c r="K72" s="17">
        <v>0</v>
      </c>
      <c r="L72" s="46">
        <f t="shared" si="19"/>
        <v>198559.5534788847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204044.11</v>
      </c>
      <c r="L73" s="46">
        <f t="shared" si="19"/>
        <v>204044.11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178562.51</v>
      </c>
      <c r="L74" s="46">
        <f t="shared" si="19"/>
        <v>178562.51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3.5">
      <c r="J80"/>
      <c r="K80"/>
    </row>
    <row r="81" ht="13.5">
      <c r="K81"/>
    </row>
    <row r="82" spans="2:11" ht="13.5">
      <c r="B82" s="1">
        <v>97437.16</v>
      </c>
      <c r="K82"/>
    </row>
    <row r="83" spans="2:11" ht="13.5">
      <c r="B83" s="1">
        <v>17639.07</v>
      </c>
      <c r="K83"/>
    </row>
    <row r="84" ht="13.5">
      <c r="B84" s="1">
        <v>16827.73</v>
      </c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2019-11-05T18:28:16Z</cp:lastPrinted>
  <dcterms:created xsi:type="dcterms:W3CDTF">2019-10-31T14:24:08Z</dcterms:created>
  <dcterms:modified xsi:type="dcterms:W3CDTF">2024-05-08T18:10:16Z</dcterms:modified>
  <cp:category/>
  <cp:version/>
  <cp:contentType/>
  <cp:contentStatus/>
</cp:coreProperties>
</file>