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" yWindow="706" windowWidth="20725" windowHeight="9205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<sst xmlns="http://schemas.openxmlformats.org/spreadsheetml/2006/main" count="87" uniqueCount="86">
  <si>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</si>
  <si>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</si>
  <si>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</si>
  <si>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</si>
  <si>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</si>
  <si>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</si>
  <si>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</si>
  <si>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</si>
  <si>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</si>
  <si>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</si>
  <si>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</si>
  <si>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</si>
  <si>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</si>
  <si>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</si>
  <si>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</si>
  <si>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</si>
  <si>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</si>
  <si>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</si>
  <si>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</si>
  <si>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</si>
  <si>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</si>
  <si>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</si>
  <si>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</si>
  <si>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</si>
  <si>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</si>
  <si>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</si>
  <si>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</si>
  <si>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</si>
  <si>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</si>
  <si>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</si>
  <si>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</si>
  <si>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</si>
  <si>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</si>
  <si>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</si>
  <si>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</si>
  <si>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</si>
  <si>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</si>
  <si>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</si>
  <si>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</si>
  <si>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</si>
  <si>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</si>
  <si>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</si>
  <si>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</si>
  <si>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</si>
  <si>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</si>
  <si>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</si>
  <si>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</si>
  <si>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</si>
  <si>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</si>
  <si>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</si>
  <si>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</si>
  <si>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</si>
  <si>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</si>
  <si>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</si>
  <si>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</si>
  <si>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</si>
  <si>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</si>
  <si>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</si>
  <si>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</si>
  <si>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</si>
  <si>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</si>
  <si>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</si>
  <si>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</si>
  <si>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</si>
  <si>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</si>
  <si>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</si>
  <si>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</si>
  <si>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</si>
  <si>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</si>
  <si>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</si>
  <si>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</si>
  <si>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</si>
  <si>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</si>
  <si>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</si>
  <si>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</si>
  <si>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</si>
  <si>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</si>
  <si>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</si>
  <si>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</si>
  <si>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</si>
  <si>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</si>
  <si>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</si>
  <si>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</si>
  <si>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</si>
  <si>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07/05/24 - VENCIMENTO 14/05/24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</si>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</sst>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87039</v>
      </c>
      <c r="C7" s="10">
        <f aca="true" t="shared" si="0" ref="C7:K7">C8+C11</f>
        <v>118530</v>
      </c>
      <c r="D7" s="10">
        <f t="shared" si="0"/>
        <v>350791</v>
      </c>
      <c r="E7" s="10">
        <f t="shared" si="0"/>
        <v>263640</v>
      </c>
      <c r="F7" s="10">
        <f t="shared" si="0"/>
        <v>291101</v>
      </c>
      <c r="G7" s="10">
        <f t="shared" si="0"/>
        <v>166256</v>
      </c>
      <c r="H7" s="10">
        <f t="shared" si="0"/>
        <v>118129</v>
      </c>
      <c r="I7" s="10">
        <f t="shared" si="0"/>
        <v>127723</v>
      </c>
      <c r="J7" s="10">
        <f t="shared" si="0"/>
        <v>131417</v>
      </c>
      <c r="K7" s="10">
        <f t="shared" si="0"/>
        <v>233621</v>
      </c>
      <c r="L7" s="10">
        <f aca="true" t="shared" si="1" ref="L7:L13">SUM(B7:K7)</f>
        <v>1888247</v>
      </c>
      <c r="M7" s="11"/>
    </row>
    <row r="8" spans="1:13" ht="17.25" customHeight="1">
      <c r="A8" s="12" t="s">
        <v>81</v>
      </c>
      <c r="B8" s="13">
        <f>B9+B10</f>
        <v>4447</v>
      </c>
      <c r="C8" s="13">
        <f aca="true" t="shared" si="2" ref="C8:K8">C9+C10</f>
        <v>5135</v>
      </c>
      <c r="D8" s="13">
        <f t="shared" si="2"/>
        <v>15911</v>
      </c>
      <c r="E8" s="13">
        <f t="shared" si="2"/>
        <v>10891</v>
      </c>
      <c r="F8" s="13">
        <f t="shared" si="2"/>
        <v>10162</v>
      </c>
      <c r="G8" s="13">
        <f t="shared" si="2"/>
        <v>7944</v>
      </c>
      <c r="H8" s="13">
        <f t="shared" si="2"/>
        <v>4664</v>
      </c>
      <c r="I8" s="13">
        <f t="shared" si="2"/>
        <v>4389</v>
      </c>
      <c r="J8" s="13">
        <f t="shared" si="2"/>
        <v>6166</v>
      </c>
      <c r="K8" s="13">
        <f t="shared" si="2"/>
        <v>9732</v>
      </c>
      <c r="L8" s="13">
        <f t="shared" si="1"/>
        <v>79441</v>
      </c>
      <c r="M8"/>
    </row>
    <row r="9" spans="1:13" ht="17.25" customHeight="1">
      <c r="A9" s="14" t="s">
        <v>18</v>
      </c>
      <c r="B9" s="15">
        <v>4445</v>
      </c>
      <c r="C9" s="15">
        <v>5135</v>
      </c>
      <c r="D9" s="15">
        <v>15911</v>
      </c>
      <c r="E9" s="15">
        <v>10891</v>
      </c>
      <c r="F9" s="15">
        <v>10162</v>
      </c>
      <c r="G9" s="15">
        <v>7944</v>
      </c>
      <c r="H9" s="15">
        <v>4575</v>
      </c>
      <c r="I9" s="15">
        <v>4389</v>
      </c>
      <c r="J9" s="15">
        <v>6166</v>
      </c>
      <c r="K9" s="15">
        <v>9732</v>
      </c>
      <c r="L9" s="13">
        <f t="shared" si="1"/>
        <v>79350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89</v>
      </c>
      <c r="I10" s="15">
        <v>0</v>
      </c>
      <c r="J10" s="15">
        <v>0</v>
      </c>
      <c r="K10" s="15">
        <v>0</v>
      </c>
      <c r="L10" s="13">
        <f t="shared" si="1"/>
        <v>91</v>
      </c>
      <c r="M10"/>
    </row>
    <row r="11" spans="1:13" ht="17.25" customHeight="1">
      <c r="A11" s="12" t="s">
        <v>70</v>
      </c>
      <c r="B11" s="15">
        <v>82592</v>
      </c>
      <c r="C11" s="15">
        <v>113395</v>
      </c>
      <c r="D11" s="15">
        <v>334880</v>
      </c>
      <c r="E11" s="15">
        <v>252749</v>
      </c>
      <c r="F11" s="15">
        <v>280939</v>
      </c>
      <c r="G11" s="15">
        <v>158312</v>
      </c>
      <c r="H11" s="15">
        <v>113465</v>
      </c>
      <c r="I11" s="15">
        <v>123334</v>
      </c>
      <c r="J11" s="15">
        <v>125251</v>
      </c>
      <c r="K11" s="15">
        <v>223889</v>
      </c>
      <c r="L11" s="13">
        <f t="shared" si="1"/>
        <v>1808806</v>
      </c>
      <c r="M11" s="56"/>
    </row>
    <row r="12" spans="1:13" ht="17.25" customHeight="1">
      <c r="A12" s="14" t="s">
        <v>83</v>
      </c>
      <c r="B12" s="15">
        <v>10075</v>
      </c>
      <c r="C12" s="15">
        <v>8905</v>
      </c>
      <c r="D12" s="15">
        <v>30017</v>
      </c>
      <c r="E12" s="15">
        <v>26242</v>
      </c>
      <c r="F12" s="15">
        <v>25240</v>
      </c>
      <c r="G12" s="15">
        <v>15112</v>
      </c>
      <c r="H12" s="15">
        <v>10901</v>
      </c>
      <c r="I12" s="15">
        <v>7453</v>
      </c>
      <c r="J12" s="15">
        <v>8973</v>
      </c>
      <c r="K12" s="15">
        <v>15307</v>
      </c>
      <c r="L12" s="13">
        <f t="shared" si="1"/>
        <v>158225</v>
      </c>
      <c r="M12" s="56"/>
    </row>
    <row r="13" spans="1:13" ht="17.25" customHeight="1">
      <c r="A13" s="14" t="s">
        <v>71</v>
      </c>
      <c r="B13" s="15">
        <f>+B11-B12</f>
        <v>72517</v>
      </c>
      <c r="C13" s="15">
        <f aca="true" t="shared" si="3" ref="C13:K13">+C11-C12</f>
        <v>104490</v>
      </c>
      <c r="D13" s="15">
        <f t="shared" si="3"/>
        <v>304863</v>
      </c>
      <c r="E13" s="15">
        <f t="shared" si="3"/>
        <v>226507</v>
      </c>
      <c r="F13" s="15">
        <f t="shared" si="3"/>
        <v>255699</v>
      </c>
      <c r="G13" s="15">
        <f t="shared" si="3"/>
        <v>143200</v>
      </c>
      <c r="H13" s="15">
        <f t="shared" si="3"/>
        <v>102564</v>
      </c>
      <c r="I13" s="15">
        <f t="shared" si="3"/>
        <v>115881</v>
      </c>
      <c r="J13" s="15">
        <f t="shared" si="3"/>
        <v>116278</v>
      </c>
      <c r="K13" s="15">
        <f t="shared" si="3"/>
        <v>208582</v>
      </c>
      <c r="L13" s="13">
        <f t="shared" si="1"/>
        <v>1650581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/>
      <c r="C17" s="17"/>
      <c r="D17" s="21"/>
      <c r="E17" s="21"/>
      <c r="F17" s="21"/>
      <c r="G17" s="21"/>
      <c r="H17" s="21"/>
      <c r="I17" s="21"/>
      <c r="J17" s="21"/>
      <c r="K17" s="21"/>
      <c r="L17" s="18"/>
    </row>
    <row r="18" spans="1:12" ht="13.5" customHeight="1">
      <c r="A18" s="19" t="s">
        <v>21</v>
      </c>
      <c r="B18" s="22">
        <v>1.061770467126347</v>
      </c>
      <c r="C18" s="22">
        <v>1.097076357915297</v>
      </c>
      <c r="D18" s="22">
        <v>1.000116818764756</v>
      </c>
      <c r="E18" s="22">
        <v>1.064137465921787</v>
      </c>
      <c r="F18" s="22">
        <v>1.103607520385094</v>
      </c>
      <c r="G18" s="22">
        <v>1.067826798814028</v>
      </c>
      <c r="H18" s="22">
        <v>0.93962888899395</v>
      </c>
      <c r="I18" s="22">
        <v>1.092685586852878</v>
      </c>
      <c r="J18" s="22">
        <v>1.204920362702814</v>
      </c>
      <c r="K18" s="22">
        <v>1.058100367020011</v>
      </c>
      <c r="L18" s="18"/>
    </row>
    <row r="19" spans="1:12" ht="12" customHeight="1">
      <c r="A19" s="19"/>
      <c r="B19" s="18"/>
      <c r="C19" s="18"/>
      <c r="D19" s="18"/>
      <c r="E19" s="18"/>
      <c r="F19" s="13"/>
      <c r="G19" s="18"/>
      <c r="H19" s="18"/>
      <c r="I19" s="18"/>
      <c r="J19" s="18"/>
      <c r="K19" s="18"/>
      <c r="L19" s="23"/>
    </row>
    <row r="20" spans="1:13" ht="17.25" customHeight="1">
      <c r="A20" s="24" t="s">
        <v>82</v>
      </c>
      <c r="B20" s="25">
        <f>SUM(B21:B30)</f>
        <v>778973.55</v>
      </c>
      <c r="C20" s="25">
        <f aca="true" t="shared" si="4" ref="C20:K20">SUM(C21:C30)</f>
        <v>553852.17</v>
      </c>
      <c r="D20" s="25">
        <f t="shared" si="4"/>
        <v>1796569.6800000002</v>
      </c>
      <c r="E20" s="25">
        <f t="shared" si="4"/>
        <v>1437198.5999999996</v>
      </c>
      <c r="F20" s="25">
        <f t="shared" si="4"/>
        <v>1490356.72</v>
      </c>
      <c r="G20" s="25">
        <f t="shared" si="4"/>
        <v>891312.4799999999</v>
      </c>
      <c r="H20" s="25">
        <f t="shared" si="4"/>
        <v>633921.8200000002</v>
      </c>
      <c r="I20" s="25">
        <f t="shared" si="4"/>
        <v>633936.03</v>
      </c>
      <c r="J20" s="25">
        <f t="shared" si="4"/>
        <v>779069.25</v>
      </c>
      <c r="K20" s="25">
        <f t="shared" si="4"/>
        <v>993478.59</v>
      </c>
      <c r="L20" s="25">
        <f>SUM(B20:K20)</f>
        <v>9988668.89</v>
      </c>
      <c r="M20"/>
    </row>
    <row r="21" spans="1:13" ht="17.25" customHeight="1">
      <c r="A21" s="26" t="s">
        <v>22</v>
      </c>
      <c r="B21" s="52">
        <f>ROUND((B15+B16)*B7,2)</f>
        <v>637726.05</v>
      </c>
      <c r="C21" s="52">
        <f aca="true" t="shared" si="5" ref="C21:K21">ROUND((C15+C16)*C7,2)</f>
        <v>488971.81</v>
      </c>
      <c r="D21" s="52">
        <f t="shared" si="5"/>
        <v>1722348.73</v>
      </c>
      <c r="E21" s="52">
        <f t="shared" si="5"/>
        <v>1311187.18</v>
      </c>
      <c r="F21" s="52">
        <f t="shared" si="5"/>
        <v>1279214.23</v>
      </c>
      <c r="G21" s="52">
        <f t="shared" si="5"/>
        <v>803332.37</v>
      </c>
      <c r="H21" s="52">
        <f t="shared" si="5"/>
        <v>628741.6</v>
      </c>
      <c r="I21" s="52">
        <f t="shared" si="5"/>
        <v>563628.83</v>
      </c>
      <c r="J21" s="52">
        <f t="shared" si="5"/>
        <v>624572.43</v>
      </c>
      <c r="K21" s="52">
        <f t="shared" si="5"/>
        <v>906683.1</v>
      </c>
      <c r="L21" s="33">
        <f aca="true" t="shared" si="6" ref="L21:L29">SUM(B21:K21)</f>
        <v>8966406.33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39392.64</v>
      </c>
      <c r="C22" s="33">
        <f t="shared" si="7"/>
        <v>47467.6</v>
      </c>
      <c r="D22" s="33">
        <f t="shared" si="7"/>
        <v>201.2</v>
      </c>
      <c r="E22" s="33">
        <f t="shared" si="7"/>
        <v>84096.22</v>
      </c>
      <c r="F22" s="33">
        <f t="shared" si="7"/>
        <v>132536.21</v>
      </c>
      <c r="G22" s="33">
        <f t="shared" si="7"/>
        <v>54487.46</v>
      </c>
      <c r="H22" s="33">
        <f t="shared" si="7"/>
        <v>-37957.83</v>
      </c>
      <c r="I22" s="33">
        <f t="shared" si="7"/>
        <v>52240.27</v>
      </c>
      <c r="J22" s="33">
        <f t="shared" si="7"/>
        <v>127987.61</v>
      </c>
      <c r="K22" s="33">
        <f t="shared" si="7"/>
        <v>52678.62</v>
      </c>
      <c r="L22" s="33">
        <f t="shared" si="6"/>
        <v>553130</v>
      </c>
      <c r="M22"/>
    </row>
    <row r="23" spans="1:13" ht="17.25" customHeight="1">
      <c r="A23" s="27" t="s">
        <v>24</v>
      </c>
      <c r="B23" s="33">
        <v>0</v>
      </c>
      <c r="C23" s="33">
        <v>14856.55</v>
      </c>
      <c r="D23" s="33">
        <v>67898.58</v>
      </c>
      <c r="E23" s="33">
        <v>36352.42</v>
      </c>
      <c r="F23" s="33">
        <v>54806.81</v>
      </c>
      <c r="G23" s="33">
        <v>32259.07</v>
      </c>
      <c r="H23" s="33">
        <v>23213.16</v>
      </c>
      <c r="I23" s="33">
        <v>15388.23</v>
      </c>
      <c r="J23" s="33">
        <v>21863.74</v>
      </c>
      <c r="K23" s="33">
        <v>29122.93</v>
      </c>
      <c r="L23" s="33">
        <f t="shared" si="6"/>
        <v>295761.49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607.22</v>
      </c>
      <c r="C26" s="33">
        <v>430.23</v>
      </c>
      <c r="D26" s="33">
        <v>1399.61</v>
      </c>
      <c r="E26" s="33">
        <v>1119.14</v>
      </c>
      <c r="F26" s="33">
        <v>1159.99</v>
      </c>
      <c r="G26" s="33">
        <v>694.36</v>
      </c>
      <c r="H26" s="33">
        <v>492.86</v>
      </c>
      <c r="I26" s="33">
        <v>492.86</v>
      </c>
      <c r="J26" s="33">
        <v>607.22</v>
      </c>
      <c r="K26" s="33">
        <v>773.33</v>
      </c>
      <c r="L26" s="33">
        <f t="shared" si="6"/>
        <v>7776.819999999999</v>
      </c>
      <c r="M26" s="56"/>
    </row>
    <row r="27" spans="1:13" ht="17.25" customHeight="1">
      <c r="A27" s="27" t="s">
        <v>74</v>
      </c>
      <c r="B27" s="33">
        <v>314.9</v>
      </c>
      <c r="C27" s="33">
        <v>247.21</v>
      </c>
      <c r="D27" s="33">
        <v>805.7</v>
      </c>
      <c r="E27" s="33">
        <v>616.16</v>
      </c>
      <c r="F27" s="33">
        <v>672.08</v>
      </c>
      <c r="G27" s="33">
        <v>375.82</v>
      </c>
      <c r="H27" s="33">
        <v>275.37</v>
      </c>
      <c r="I27" s="33">
        <v>283.54</v>
      </c>
      <c r="J27" s="33">
        <v>341.74</v>
      </c>
      <c r="K27" s="33">
        <v>468.15</v>
      </c>
      <c r="L27" s="33">
        <f t="shared" si="6"/>
        <v>4400.669999999999</v>
      </c>
      <c r="M27" s="56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128.43</v>
      </c>
      <c r="I28" s="33">
        <v>132.25</v>
      </c>
      <c r="J28" s="33">
        <v>156.41</v>
      </c>
      <c r="K28" s="33">
        <v>212.36</v>
      </c>
      <c r="L28" s="33">
        <f t="shared" si="6"/>
        <v>2022.4900000000002</v>
      </c>
      <c r="M28" s="56"/>
    </row>
    <row r="29" spans="1:13" ht="17.25" customHeight="1">
      <c r="A29" s="27" t="s">
        <v>85</v>
      </c>
      <c r="B29" s="33">
        <v>99015.82</v>
      </c>
      <c r="C29" s="33">
        <v>0</v>
      </c>
      <c r="D29" s="33">
        <v>0</v>
      </c>
      <c r="E29" s="33">
        <v>0</v>
      </c>
      <c r="F29" s="33">
        <v>18116.39</v>
      </c>
      <c r="G29" s="33">
        <v>0</v>
      </c>
      <c r="H29" s="33">
        <v>17258.18</v>
      </c>
      <c r="I29" s="33">
        <v>0</v>
      </c>
      <c r="J29" s="33">
        <v>0</v>
      </c>
      <c r="K29" s="33">
        <v>0</v>
      </c>
      <c r="L29" s="33">
        <f t="shared" si="6"/>
        <v>134390.39</v>
      </c>
      <c r="M29" s="56"/>
    </row>
    <row r="30" spans="1:12" ht="12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2" customHeight="1">
      <c r="A31" s="2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-126428.59</v>
      </c>
      <c r="C32" s="33">
        <f t="shared" si="8"/>
        <v>-22594</v>
      </c>
      <c r="D32" s="33">
        <f t="shared" si="8"/>
        <v>-70008.4</v>
      </c>
      <c r="E32" s="33">
        <f t="shared" si="8"/>
        <v>1083911.48</v>
      </c>
      <c r="F32" s="33">
        <f t="shared" si="8"/>
        <v>1299287.2</v>
      </c>
      <c r="G32" s="33">
        <f t="shared" si="8"/>
        <v>-34953.6</v>
      </c>
      <c r="H32" s="33">
        <f t="shared" si="8"/>
        <v>-26727.25</v>
      </c>
      <c r="I32" s="33">
        <f t="shared" si="8"/>
        <v>454717.74</v>
      </c>
      <c r="J32" s="33">
        <f t="shared" si="8"/>
        <v>-27130.4</v>
      </c>
      <c r="K32" s="33">
        <f t="shared" si="8"/>
        <v>-42820.8</v>
      </c>
      <c r="L32" s="33">
        <f aca="true" t="shared" si="9" ref="L32:L39">SUM(B32:K32)</f>
        <v>2487253.3800000004</v>
      </c>
      <c r="M32"/>
    </row>
    <row r="33" spans="1:13" ht="18.75" customHeight="1">
      <c r="A33" s="27" t="s">
        <v>28</v>
      </c>
      <c r="B33" s="33">
        <f>B34+B35+B36+B37</f>
        <v>-19558</v>
      </c>
      <c r="C33" s="33">
        <f aca="true" t="shared" si="10" ref="C33:K33">C34+C35+C36+C37</f>
        <v>-22594</v>
      </c>
      <c r="D33" s="33">
        <f t="shared" si="10"/>
        <v>-70008.4</v>
      </c>
      <c r="E33" s="33">
        <f t="shared" si="10"/>
        <v>-47920.4</v>
      </c>
      <c r="F33" s="33">
        <f t="shared" si="10"/>
        <v>-44712.8</v>
      </c>
      <c r="G33" s="33">
        <f t="shared" si="10"/>
        <v>-34953.6</v>
      </c>
      <c r="H33" s="33">
        <f t="shared" si="10"/>
        <v>-20130</v>
      </c>
      <c r="I33" s="33">
        <f t="shared" si="10"/>
        <v>-31282.26</v>
      </c>
      <c r="J33" s="33">
        <f t="shared" si="10"/>
        <v>-27130.4</v>
      </c>
      <c r="K33" s="33">
        <f t="shared" si="10"/>
        <v>-42820.8</v>
      </c>
      <c r="L33" s="33">
        <f t="shared" si="9"/>
        <v>-361110.66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-19558</v>
      </c>
      <c r="C34" s="33">
        <f t="shared" si="11"/>
        <v>-22594</v>
      </c>
      <c r="D34" s="33">
        <f t="shared" si="11"/>
        <v>-70008.4</v>
      </c>
      <c r="E34" s="33">
        <f t="shared" si="11"/>
        <v>-47920.4</v>
      </c>
      <c r="F34" s="33">
        <f t="shared" si="11"/>
        <v>-44712.8</v>
      </c>
      <c r="G34" s="33">
        <f t="shared" si="11"/>
        <v>-34953.6</v>
      </c>
      <c r="H34" s="33">
        <f t="shared" si="11"/>
        <v>-20130</v>
      </c>
      <c r="I34" s="33">
        <f t="shared" si="11"/>
        <v>-19311.6</v>
      </c>
      <c r="J34" s="33">
        <f t="shared" si="11"/>
        <v>-27130.4</v>
      </c>
      <c r="K34" s="33">
        <f t="shared" si="11"/>
        <v>-42820.8</v>
      </c>
      <c r="L34" s="33">
        <f t="shared" si="9"/>
        <v>-349140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-11970.66</v>
      </c>
      <c r="J37" s="17">
        <v>0</v>
      </c>
      <c r="K37" s="17">
        <v>0</v>
      </c>
      <c r="L37" s="33">
        <f t="shared" si="9"/>
        <v>-11970.66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1131831.88</v>
      </c>
      <c r="F38" s="38">
        <f t="shared" si="12"/>
        <v>1344000</v>
      </c>
      <c r="G38" s="38">
        <f t="shared" si="12"/>
        <v>0</v>
      </c>
      <c r="H38" s="38">
        <f t="shared" si="12"/>
        <v>-6597.25</v>
      </c>
      <c r="I38" s="38">
        <f t="shared" si="12"/>
        <v>486000</v>
      </c>
      <c r="J38" s="38">
        <f t="shared" si="12"/>
        <v>0</v>
      </c>
      <c r="K38" s="38">
        <f t="shared" si="12"/>
        <v>0</v>
      </c>
      <c r="L38" s="33">
        <f t="shared" si="9"/>
        <v>2848364.04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2316600</v>
      </c>
      <c r="F47" s="17">
        <v>2574000</v>
      </c>
      <c r="G47" s="17">
        <v>0</v>
      </c>
      <c r="H47" s="17">
        <v>0</v>
      </c>
      <c r="I47" s="17">
        <v>1021500</v>
      </c>
      <c r="J47" s="17">
        <v>0</v>
      </c>
      <c r="K47" s="17">
        <v>0</v>
      </c>
      <c r="L47" s="17">
        <f>SUM(B47:K47)</f>
        <v>5912100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652544.9600000001</v>
      </c>
      <c r="C56" s="41">
        <f t="shared" si="16"/>
        <v>531258.17</v>
      </c>
      <c r="D56" s="41">
        <f t="shared" si="16"/>
        <v>1726561.2800000003</v>
      </c>
      <c r="E56" s="41">
        <f t="shared" si="16"/>
        <v>2521110.0799999996</v>
      </c>
      <c r="F56" s="41">
        <f t="shared" si="16"/>
        <v>2789643.92</v>
      </c>
      <c r="G56" s="41">
        <f t="shared" si="16"/>
        <v>856358.8799999999</v>
      </c>
      <c r="H56" s="41">
        <f t="shared" si="16"/>
        <v>607194.5700000002</v>
      </c>
      <c r="I56" s="41">
        <f t="shared" si="16"/>
        <v>1088653.77</v>
      </c>
      <c r="J56" s="41">
        <f t="shared" si="16"/>
        <v>751938.85</v>
      </c>
      <c r="K56" s="41">
        <f t="shared" si="16"/>
        <v>950657.7899999999</v>
      </c>
      <c r="L56" s="42">
        <f t="shared" si="14"/>
        <v>12475922.269999998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3" ht="18.75" customHeight="1">
      <c r="A62" s="45" t="s">
        <v>45</v>
      </c>
      <c r="B62" s="41">
        <f>SUM(B63:B76)</f>
        <v>652544.9600000001</v>
      </c>
      <c r="C62" s="41">
        <f aca="true" t="shared" si="18" ref="C62:J62">SUM(C63:C74)</f>
        <v>531258.1699999999</v>
      </c>
      <c r="D62" s="41">
        <f t="shared" si="18"/>
        <v>1726561.28</v>
      </c>
      <c r="E62" s="41">
        <f t="shared" si="18"/>
        <v>2521110.08</v>
      </c>
      <c r="F62" s="41">
        <f t="shared" si="18"/>
        <v>2789643.93</v>
      </c>
      <c r="G62" s="41">
        <f t="shared" si="18"/>
        <v>856358.88</v>
      </c>
      <c r="H62" s="41">
        <f t="shared" si="18"/>
        <v>607194.57</v>
      </c>
      <c r="I62" s="41">
        <f>SUM(I63:I79)</f>
        <v>1088653.77</v>
      </c>
      <c r="J62" s="41">
        <f t="shared" si="18"/>
        <v>751938.85</v>
      </c>
      <c r="K62" s="41">
        <f>SUM(K63:K76)</f>
        <v>950657.79</v>
      </c>
      <c r="L62" s="41">
        <f>SUM(B62:K62)</f>
        <v>12475922.280000001</v>
      </c>
      <c r="M62" s="40"/>
    </row>
    <row r="63" spans="1:13" ht="18.75" customHeight="1">
      <c r="A63" s="46" t="s">
        <v>46</v>
      </c>
      <c r="B63" s="57">
        <f>+B56</f>
        <v>652544.9600000001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652544.9600000001</v>
      </c>
      <c r="M63"/>
    </row>
    <row r="64" spans="1:13" ht="18.75" customHeight="1">
      <c r="A64" s="46" t="s">
        <v>55</v>
      </c>
      <c r="B64" s="17">
        <v>0</v>
      </c>
      <c r="C64" s="57">
        <v>465275.91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465275.91</v>
      </c>
      <c r="M64"/>
    </row>
    <row r="65" spans="1:13" ht="18.75" customHeight="1">
      <c r="A65" s="46" t="s">
        <v>56</v>
      </c>
      <c r="B65" s="17">
        <v>0</v>
      </c>
      <c r="C65" s="57">
        <v>65982.26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65982.26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1726561.28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1726561.28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2521110.08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2521110.08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2789643.93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2789643.93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856358.88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856358.88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607194.57</v>
      </c>
      <c r="I70" s="17">
        <v>0</v>
      </c>
      <c r="J70" s="17">
        <v>0</v>
      </c>
      <c r="K70" s="17"/>
      <c r="L70" s="41">
        <f t="shared" si="19"/>
        <v>607194.57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f>+I56</f>
        <v>1088653.77</v>
      </c>
      <c r="J71" s="17">
        <v>0</v>
      </c>
      <c r="K71" s="17">
        <v>0</v>
      </c>
      <c r="L71" s="41">
        <f t="shared" si="19"/>
        <v>1088653.77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f>+J56</f>
        <v>751938.85</v>
      </c>
      <c r="K72" s="17">
        <v>0</v>
      </c>
      <c r="L72" s="41">
        <f t="shared" si="19"/>
        <v>751938.85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567827.9</v>
      </c>
      <c r="L73" s="41">
        <f t="shared" si="19"/>
        <v>567827.9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382829.89</v>
      </c>
      <c r="L74" s="41">
        <f t="shared" si="19"/>
        <v>382829.89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I78"/>
      <c r="J78"/>
      <c r="K78"/>
    </row>
    <row r="79" spans="1:11" ht="18" customHeight="1">
      <c r="A79" s="48"/>
      <c r="I79"/>
      <c r="K79"/>
    </row>
    <row r="80" spans="10:11" ht="13.5">
      <c r="J80"/>
      <c r="K80"/>
    </row>
    <row r="81" ht="13.5">
      <c r="K81"/>
    </row>
    <row r="82" ht="13.5">
      <c r="K82"/>
    </row>
    <row r="83" ht="13.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2019-11-05T18:28:16Z</cp:lastPrinted>
  <dcterms:created xsi:type="dcterms:W3CDTF">2019-10-31T14:24:08Z</dcterms:created>
  <dcterms:modified xsi:type="dcterms:W3CDTF">2024-05-15T19:49:36Z</dcterms:modified>
  <cp:category/>
  <cp:version/>
  <cp:contentType/>
  <cp:contentStatus/>
</cp:coreProperties>
</file>