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<sst xmlns="http://schemas.openxmlformats.org/spreadsheetml/2006/main" count="87" uniqueCount="86">
  <si>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</si>
  <si>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</si>
  <si>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</si>
  <si>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</si>
  <si>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</si>
  <si>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</si>
  <si>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</si>
  <si>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</si>
  <si>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</si>
  <si>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</si>
  <si>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</si>
  <si>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</si>
  <si>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</si>
  <si>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</si>
  <si>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</si>
  <si>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</si>
  <si>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</si>
  <si>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</si>
  <si>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</si>
  <si>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</si>
  <si>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</si>
  <si>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</si>
  <si>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</si>
  <si>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</si>
  <si>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</si>
  <si>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</si>
  <si>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</si>
  <si>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</si>
  <si>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</si>
  <si>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</si>
  <si>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</si>
  <si>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</si>
  <si>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</si>
  <si>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</si>
  <si>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</si>
  <si>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</si>
  <si>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</si>
  <si>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</si>
  <si>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</si>
  <si>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</si>
  <si>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</si>
  <si>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</si>
  <si>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</si>
  <si>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</si>
  <si>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</si>
  <si>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</si>
  <si>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</si>
  <si>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</si>
  <si>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</si>
  <si>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</si>
  <si>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</si>
  <si>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</si>
  <si>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</si>
  <si>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</si>
  <si>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</si>
  <si>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</si>
  <si>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</si>
  <si>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</si>
  <si>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</si>
  <si>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</si>
  <si>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</si>
  <si>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</si>
  <si>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</si>
  <si>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</si>
  <si>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</si>
  <si>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</si>
  <si>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</si>
  <si>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</si>
  <si>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</si>
  <si>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</si>
  <si>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</si>
  <si>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</si>
  <si>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</si>
  <si>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</si>
  <si>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</si>
  <si>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</si>
  <si>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</si>
  <si>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</si>
  <si>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</si>
  <si>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</si>
  <si>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</si>
  <si>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</si>
  <si>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</si>
  <si>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</si>
  <si>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08/05/24 - VENCIMENTO 15/05/24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</si>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</sst>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90816</v>
      </c>
      <c r="C7" s="10">
        <f aca="true" t="shared" si="0" ref="C7:K7">C8+C11</f>
        <v>120609</v>
      </c>
      <c r="D7" s="10">
        <f t="shared" si="0"/>
        <v>354706</v>
      </c>
      <c r="E7" s="10">
        <f t="shared" si="0"/>
        <v>268021</v>
      </c>
      <c r="F7" s="10">
        <f t="shared" si="0"/>
        <v>296424</v>
      </c>
      <c r="G7" s="10">
        <f t="shared" si="0"/>
        <v>167601</v>
      </c>
      <c r="H7" s="10">
        <f t="shared" si="0"/>
        <v>121482</v>
      </c>
      <c r="I7" s="10">
        <f t="shared" si="0"/>
        <v>129621</v>
      </c>
      <c r="J7" s="10">
        <f t="shared" si="0"/>
        <v>132991</v>
      </c>
      <c r="K7" s="10">
        <f t="shared" si="0"/>
        <v>232246</v>
      </c>
      <c r="L7" s="10">
        <f aca="true" t="shared" si="1" ref="L7:L13">SUM(B7:K7)</f>
        <v>1914517</v>
      </c>
      <c r="M7" s="11"/>
    </row>
    <row r="8" spans="1:13" ht="17.25" customHeight="1">
      <c r="A8" s="12" t="s">
        <v>81</v>
      </c>
      <c r="B8" s="13">
        <f>B9+B10</f>
        <v>4787</v>
      </c>
      <c r="C8" s="13">
        <f aca="true" t="shared" si="2" ref="C8:K8">C9+C10</f>
        <v>5234</v>
      </c>
      <c r="D8" s="13">
        <f t="shared" si="2"/>
        <v>16171</v>
      </c>
      <c r="E8" s="13">
        <f t="shared" si="2"/>
        <v>10988</v>
      </c>
      <c r="F8" s="13">
        <f t="shared" si="2"/>
        <v>10308</v>
      </c>
      <c r="G8" s="13">
        <f t="shared" si="2"/>
        <v>8118</v>
      </c>
      <c r="H8" s="13">
        <f t="shared" si="2"/>
        <v>4864</v>
      </c>
      <c r="I8" s="13">
        <f t="shared" si="2"/>
        <v>4447</v>
      </c>
      <c r="J8" s="13">
        <f t="shared" si="2"/>
        <v>6192</v>
      </c>
      <c r="K8" s="13">
        <f t="shared" si="2"/>
        <v>9721</v>
      </c>
      <c r="L8" s="13">
        <f t="shared" si="1"/>
        <v>80830</v>
      </c>
      <c r="M8"/>
    </row>
    <row r="9" spans="1:13" ht="17.25" customHeight="1">
      <c r="A9" s="14" t="s">
        <v>18</v>
      </c>
      <c r="B9" s="15">
        <v>4787</v>
      </c>
      <c r="C9" s="15">
        <v>5234</v>
      </c>
      <c r="D9" s="15">
        <v>16171</v>
      </c>
      <c r="E9" s="15">
        <v>10987</v>
      </c>
      <c r="F9" s="15">
        <v>10308</v>
      </c>
      <c r="G9" s="15">
        <v>8118</v>
      </c>
      <c r="H9" s="15">
        <v>4781</v>
      </c>
      <c r="I9" s="15">
        <v>4447</v>
      </c>
      <c r="J9" s="15">
        <v>6192</v>
      </c>
      <c r="K9" s="15">
        <v>9721</v>
      </c>
      <c r="L9" s="13">
        <f t="shared" si="1"/>
        <v>80746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83</v>
      </c>
      <c r="I10" s="15">
        <v>0</v>
      </c>
      <c r="J10" s="15">
        <v>0</v>
      </c>
      <c r="K10" s="15">
        <v>0</v>
      </c>
      <c r="L10" s="13">
        <f t="shared" si="1"/>
        <v>84</v>
      </c>
      <c r="M10"/>
    </row>
    <row r="11" spans="1:13" ht="17.25" customHeight="1">
      <c r="A11" s="12" t="s">
        <v>70</v>
      </c>
      <c r="B11" s="15">
        <v>86029</v>
      </c>
      <c r="C11" s="15">
        <v>115375</v>
      </c>
      <c r="D11" s="15">
        <v>338535</v>
      </c>
      <c r="E11" s="15">
        <v>257033</v>
      </c>
      <c r="F11" s="15">
        <v>286116</v>
      </c>
      <c r="G11" s="15">
        <v>159483</v>
      </c>
      <c r="H11" s="15">
        <v>116618</v>
      </c>
      <c r="I11" s="15">
        <v>125174</v>
      </c>
      <c r="J11" s="15">
        <v>126799</v>
      </c>
      <c r="K11" s="15">
        <v>222525</v>
      </c>
      <c r="L11" s="13">
        <f t="shared" si="1"/>
        <v>1833687</v>
      </c>
      <c r="M11" s="56"/>
    </row>
    <row r="12" spans="1:13" ht="17.25" customHeight="1">
      <c r="A12" s="14" t="s">
        <v>83</v>
      </c>
      <c r="B12" s="15">
        <v>10224</v>
      </c>
      <c r="C12" s="15">
        <v>9280</v>
      </c>
      <c r="D12" s="15">
        <v>31021</v>
      </c>
      <c r="E12" s="15">
        <v>27401</v>
      </c>
      <c r="F12" s="15">
        <v>27020</v>
      </c>
      <c r="G12" s="15">
        <v>15372</v>
      </c>
      <c r="H12" s="15">
        <v>11559</v>
      </c>
      <c r="I12" s="15">
        <v>7844</v>
      </c>
      <c r="J12" s="15">
        <v>9389</v>
      </c>
      <c r="K12" s="15">
        <v>15660</v>
      </c>
      <c r="L12" s="13">
        <f t="shared" si="1"/>
        <v>164770</v>
      </c>
      <c r="M12" s="56"/>
    </row>
    <row r="13" spans="1:13" ht="17.25" customHeight="1">
      <c r="A13" s="14" t="s">
        <v>71</v>
      </c>
      <c r="B13" s="15">
        <f>+B11-B12</f>
        <v>75805</v>
      </c>
      <c r="C13" s="15">
        <f aca="true" t="shared" si="3" ref="C13:K13">+C11-C12</f>
        <v>106095</v>
      </c>
      <c r="D13" s="15">
        <f t="shared" si="3"/>
        <v>307514</v>
      </c>
      <c r="E13" s="15">
        <f t="shared" si="3"/>
        <v>229632</v>
      </c>
      <c r="F13" s="15">
        <f t="shared" si="3"/>
        <v>259096</v>
      </c>
      <c r="G13" s="15">
        <f t="shared" si="3"/>
        <v>144111</v>
      </c>
      <c r="H13" s="15">
        <f t="shared" si="3"/>
        <v>105059</v>
      </c>
      <c r="I13" s="15">
        <f t="shared" si="3"/>
        <v>117330</v>
      </c>
      <c r="J13" s="15">
        <f t="shared" si="3"/>
        <v>117410</v>
      </c>
      <c r="K13" s="15">
        <f t="shared" si="3"/>
        <v>206865</v>
      </c>
      <c r="L13" s="13">
        <f t="shared" si="1"/>
        <v>1668917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1.026273917748557</v>
      </c>
      <c r="C18" s="22">
        <v>1.080619209996042</v>
      </c>
      <c r="D18" s="22">
        <v>0.990813064020046</v>
      </c>
      <c r="E18" s="22">
        <v>1.055985405123138</v>
      </c>
      <c r="F18" s="22">
        <v>1.085856256793304</v>
      </c>
      <c r="G18" s="22">
        <v>1.061679257969222</v>
      </c>
      <c r="H18" s="22">
        <v>0.916979454715046</v>
      </c>
      <c r="I18" s="22">
        <v>1.078331351191933</v>
      </c>
      <c r="J18" s="22">
        <v>1.191458173984435</v>
      </c>
      <c r="K18" s="22">
        <v>1.064460333285417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784815.8200000001</v>
      </c>
      <c r="C20" s="25">
        <f aca="true" t="shared" si="4" ref="C20:K20">SUM(C21:C30)</f>
        <v>555197.34</v>
      </c>
      <c r="D20" s="25">
        <f t="shared" si="4"/>
        <v>1798998.16</v>
      </c>
      <c r="E20" s="25">
        <f t="shared" si="4"/>
        <v>1450243.88</v>
      </c>
      <c r="F20" s="25">
        <f t="shared" si="4"/>
        <v>1492445.83</v>
      </c>
      <c r="G20" s="25">
        <f t="shared" si="4"/>
        <v>893346.13</v>
      </c>
      <c r="H20" s="25">
        <f t="shared" si="4"/>
        <v>635994.3300000001</v>
      </c>
      <c r="I20" s="25">
        <f t="shared" si="4"/>
        <v>635063.8200000001</v>
      </c>
      <c r="J20" s="25">
        <f t="shared" si="4"/>
        <v>779941.26</v>
      </c>
      <c r="K20" s="25">
        <f t="shared" si="4"/>
        <v>993656.7999999998</v>
      </c>
      <c r="L20" s="25">
        <f>SUM(B20:K20)</f>
        <v>10019703.370000001</v>
      </c>
      <c r="M20"/>
    </row>
    <row r="21" spans="1:13" ht="17.25" customHeight="1">
      <c r="A21" s="26" t="s">
        <v>22</v>
      </c>
      <c r="B21" s="52">
        <f>ROUND((B15+B16)*B7,2)</f>
        <v>665399.75</v>
      </c>
      <c r="C21" s="52">
        <f aca="true" t="shared" si="5" ref="C21:K21">ROUND((C15+C16)*C7,2)</f>
        <v>497548.31</v>
      </c>
      <c r="D21" s="52">
        <f t="shared" si="5"/>
        <v>1741570.99</v>
      </c>
      <c r="E21" s="52">
        <f t="shared" si="5"/>
        <v>1332975.64</v>
      </c>
      <c r="F21" s="52">
        <f t="shared" si="5"/>
        <v>1302605.63</v>
      </c>
      <c r="G21" s="52">
        <f t="shared" si="5"/>
        <v>809831.27</v>
      </c>
      <c r="H21" s="52">
        <f t="shared" si="5"/>
        <v>646587.95</v>
      </c>
      <c r="I21" s="52">
        <f t="shared" si="5"/>
        <v>572004.51</v>
      </c>
      <c r="J21" s="52">
        <f t="shared" si="5"/>
        <v>632053.03</v>
      </c>
      <c r="K21" s="52">
        <f t="shared" si="5"/>
        <v>901346.73</v>
      </c>
      <c r="L21" s="33">
        <f aca="true" t="shared" si="6" ref="L21:L29">SUM(B21:K21)</f>
        <v>9101923.81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17482.66</v>
      </c>
      <c r="C22" s="33">
        <f t="shared" si="7"/>
        <v>40111.95</v>
      </c>
      <c r="D22" s="33">
        <f t="shared" si="7"/>
        <v>-15999.7</v>
      </c>
      <c r="E22" s="33">
        <f t="shared" si="7"/>
        <v>74627.18</v>
      </c>
      <c r="F22" s="33">
        <f t="shared" si="7"/>
        <v>111836.84</v>
      </c>
      <c r="G22" s="33">
        <f t="shared" si="7"/>
        <v>49949.79</v>
      </c>
      <c r="H22" s="33">
        <f t="shared" si="7"/>
        <v>-53680.08</v>
      </c>
      <c r="I22" s="33">
        <f t="shared" si="7"/>
        <v>44805.89</v>
      </c>
      <c r="J22" s="33">
        <f t="shared" si="7"/>
        <v>121011.72</v>
      </c>
      <c r="K22" s="33">
        <f t="shared" si="7"/>
        <v>58101.11</v>
      </c>
      <c r="L22" s="33">
        <f t="shared" si="6"/>
        <v>448247.36</v>
      </c>
      <c r="M22"/>
    </row>
    <row r="23" spans="1:13" ht="17.25" customHeight="1">
      <c r="A23" s="27" t="s">
        <v>24</v>
      </c>
      <c r="B23" s="33">
        <v>0</v>
      </c>
      <c r="C23" s="33">
        <v>14980.87</v>
      </c>
      <c r="D23" s="33">
        <v>67308.42</v>
      </c>
      <c r="E23" s="33">
        <v>37070.11</v>
      </c>
      <c r="F23" s="33">
        <v>54210.43</v>
      </c>
      <c r="G23" s="33">
        <v>32330.97</v>
      </c>
      <c r="H23" s="33">
        <v>23158.85</v>
      </c>
      <c r="I23" s="33">
        <v>15574.72</v>
      </c>
      <c r="J23" s="33">
        <v>22231.04</v>
      </c>
      <c r="K23" s="33">
        <v>29214.95</v>
      </c>
      <c r="L23" s="33">
        <f t="shared" si="6"/>
        <v>296080.36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430.23</v>
      </c>
      <c r="D26" s="33">
        <v>1396.89</v>
      </c>
      <c r="E26" s="33">
        <v>1127.31</v>
      </c>
      <c r="F26" s="33">
        <v>1159.99</v>
      </c>
      <c r="G26" s="33">
        <v>694.36</v>
      </c>
      <c r="H26" s="33">
        <v>495.58</v>
      </c>
      <c r="I26" s="33">
        <v>492.86</v>
      </c>
      <c r="J26" s="33">
        <v>607.22</v>
      </c>
      <c r="K26" s="33">
        <v>773.33</v>
      </c>
      <c r="L26" s="33">
        <f t="shared" si="6"/>
        <v>7787.719999999999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4401.26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99091.64</v>
      </c>
      <c r="C29" s="33">
        <v>0</v>
      </c>
      <c r="D29" s="33">
        <v>0</v>
      </c>
      <c r="E29" s="33">
        <v>0</v>
      </c>
      <c r="F29" s="33">
        <v>18109.85</v>
      </c>
      <c r="G29" s="33">
        <v>0</v>
      </c>
      <c r="H29" s="33">
        <v>17258.18</v>
      </c>
      <c r="I29" s="33">
        <v>0</v>
      </c>
      <c r="J29" s="33">
        <v>0</v>
      </c>
      <c r="K29" s="33">
        <v>0</v>
      </c>
      <c r="L29" s="33">
        <f t="shared" si="6"/>
        <v>134459.66999999998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-127933.39</v>
      </c>
      <c r="C32" s="33">
        <f t="shared" si="8"/>
        <v>-23029.6</v>
      </c>
      <c r="D32" s="33">
        <f t="shared" si="8"/>
        <v>-71152.4</v>
      </c>
      <c r="E32" s="33">
        <f t="shared" si="8"/>
        <v>-54110.920000000115</v>
      </c>
      <c r="F32" s="33">
        <f t="shared" si="8"/>
        <v>-45355.2</v>
      </c>
      <c r="G32" s="33">
        <f t="shared" si="8"/>
        <v>-35719.2</v>
      </c>
      <c r="H32" s="33">
        <f t="shared" si="8"/>
        <v>-27633.65</v>
      </c>
      <c r="I32" s="33">
        <f t="shared" si="8"/>
        <v>-27124.449999999997</v>
      </c>
      <c r="J32" s="33">
        <f t="shared" si="8"/>
        <v>-27244.8</v>
      </c>
      <c r="K32" s="33">
        <f t="shared" si="8"/>
        <v>-42772.4</v>
      </c>
      <c r="L32" s="33">
        <f aca="true" t="shared" si="9" ref="L32:L39">SUM(B32:K32)</f>
        <v>-482076.0100000002</v>
      </c>
      <c r="M32"/>
    </row>
    <row r="33" spans="1:13" ht="18.75" customHeight="1">
      <c r="A33" s="27" t="s">
        <v>28</v>
      </c>
      <c r="B33" s="33">
        <f>B34+B35+B36+B37</f>
        <v>-21062.8</v>
      </c>
      <c r="C33" s="33">
        <f aca="true" t="shared" si="10" ref="C33:K33">C34+C35+C36+C37</f>
        <v>-23029.6</v>
      </c>
      <c r="D33" s="33">
        <f t="shared" si="10"/>
        <v>-71152.4</v>
      </c>
      <c r="E33" s="33">
        <f t="shared" si="10"/>
        <v>-48342.8</v>
      </c>
      <c r="F33" s="33">
        <f t="shared" si="10"/>
        <v>-45355.2</v>
      </c>
      <c r="G33" s="33">
        <f t="shared" si="10"/>
        <v>-35719.2</v>
      </c>
      <c r="H33" s="33">
        <f t="shared" si="10"/>
        <v>-21036.4</v>
      </c>
      <c r="I33" s="33">
        <f t="shared" si="10"/>
        <v>-27124.449999999997</v>
      </c>
      <c r="J33" s="33">
        <f t="shared" si="10"/>
        <v>-27244.8</v>
      </c>
      <c r="K33" s="33">
        <f t="shared" si="10"/>
        <v>-42772.4</v>
      </c>
      <c r="L33" s="33">
        <f t="shared" si="9"/>
        <v>-362840.05000000005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-21062.8</v>
      </c>
      <c r="C34" s="33">
        <f t="shared" si="11"/>
        <v>-23029.6</v>
      </c>
      <c r="D34" s="33">
        <f t="shared" si="11"/>
        <v>-71152.4</v>
      </c>
      <c r="E34" s="33">
        <f t="shared" si="11"/>
        <v>-48342.8</v>
      </c>
      <c r="F34" s="33">
        <f t="shared" si="11"/>
        <v>-45355.2</v>
      </c>
      <c r="G34" s="33">
        <f t="shared" si="11"/>
        <v>-35719.2</v>
      </c>
      <c r="H34" s="33">
        <f t="shared" si="11"/>
        <v>-21036.4</v>
      </c>
      <c r="I34" s="33">
        <f t="shared" si="11"/>
        <v>-19566.8</v>
      </c>
      <c r="J34" s="33">
        <f t="shared" si="11"/>
        <v>-27244.8</v>
      </c>
      <c r="K34" s="33">
        <f t="shared" si="11"/>
        <v>-42772.4</v>
      </c>
      <c r="L34" s="33">
        <f t="shared" si="9"/>
        <v>-355282.4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-7557.65</v>
      </c>
      <c r="J37" s="17">
        <v>0</v>
      </c>
      <c r="K37" s="17">
        <v>0</v>
      </c>
      <c r="L37" s="33">
        <f t="shared" si="9"/>
        <v>-7557.65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656882.43</v>
      </c>
      <c r="C56" s="41">
        <f t="shared" si="16"/>
        <v>532167.74</v>
      </c>
      <c r="D56" s="41">
        <f t="shared" si="16"/>
        <v>1727845.76</v>
      </c>
      <c r="E56" s="41">
        <f t="shared" si="16"/>
        <v>1396132.9599999997</v>
      </c>
      <c r="F56" s="41">
        <f t="shared" si="16"/>
        <v>1447090.6300000001</v>
      </c>
      <c r="G56" s="41">
        <f t="shared" si="16"/>
        <v>857626.93</v>
      </c>
      <c r="H56" s="41">
        <f t="shared" si="16"/>
        <v>608360.68</v>
      </c>
      <c r="I56" s="41">
        <f t="shared" si="16"/>
        <v>607939.3700000001</v>
      </c>
      <c r="J56" s="41">
        <f t="shared" si="16"/>
        <v>752696.46</v>
      </c>
      <c r="K56" s="41">
        <f t="shared" si="16"/>
        <v>950884.3999999998</v>
      </c>
      <c r="L56" s="42">
        <f t="shared" si="14"/>
        <v>9537627.36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66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656882.43</v>
      </c>
      <c r="C62" s="41">
        <f aca="true" t="shared" si="18" ref="C62:J62">SUM(C63:C74)</f>
        <v>532167.74</v>
      </c>
      <c r="D62" s="41">
        <f t="shared" si="18"/>
        <v>1727845.76</v>
      </c>
      <c r="E62" s="41">
        <f t="shared" si="18"/>
        <v>1396132.96</v>
      </c>
      <c r="F62" s="41">
        <f t="shared" si="18"/>
        <v>1447090.63</v>
      </c>
      <c r="G62" s="41">
        <f t="shared" si="18"/>
        <v>857626.93</v>
      </c>
      <c r="H62" s="41">
        <f t="shared" si="18"/>
        <v>608360.67</v>
      </c>
      <c r="I62" s="41">
        <f>SUM(I63:I79)</f>
        <v>607939.3700000001</v>
      </c>
      <c r="J62" s="41">
        <f t="shared" si="18"/>
        <v>752696.46</v>
      </c>
      <c r="K62" s="41">
        <f>SUM(K63:K76)</f>
        <v>950884.3999999999</v>
      </c>
      <c r="L62" s="41">
        <f>SUM(B62:K62)</f>
        <v>9537627.35</v>
      </c>
      <c r="M62" s="40"/>
    </row>
    <row r="63" spans="1:13" ht="18.75" customHeight="1">
      <c r="A63" s="46" t="s">
        <v>46</v>
      </c>
      <c r="B63" s="57">
        <f>+B56</f>
        <v>656882.43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656882.43</v>
      </c>
      <c r="M63"/>
    </row>
    <row r="64" spans="1:13" ht="18.75" customHeight="1">
      <c r="A64" s="46" t="s">
        <v>55</v>
      </c>
      <c r="B64" s="17">
        <v>0</v>
      </c>
      <c r="C64" s="57">
        <v>466125.72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466125.72</v>
      </c>
      <c r="M64"/>
    </row>
    <row r="65" spans="1:13" ht="18.75" customHeight="1">
      <c r="A65" s="46" t="s">
        <v>56</v>
      </c>
      <c r="B65" s="17">
        <v>0</v>
      </c>
      <c r="C65" s="57">
        <v>66042.02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66042.02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1727845.76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1727845.76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1396132.96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1396132.96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1447090.63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1447090.63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857626.93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857626.93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608360.67</v>
      </c>
      <c r="I70" s="17">
        <v>0</v>
      </c>
      <c r="J70" s="17">
        <v>0</v>
      </c>
      <c r="K70" s="17"/>
      <c r="L70" s="41">
        <f t="shared" si="19"/>
        <v>608360.67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f>+I56</f>
        <v>607939.3700000001</v>
      </c>
      <c r="J71" s="17">
        <v>0</v>
      </c>
      <c r="K71" s="17">
        <v>0</v>
      </c>
      <c r="L71" s="41">
        <f t="shared" si="19"/>
        <v>607939.3700000001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f>+J56</f>
        <v>752696.46</v>
      </c>
      <c r="K72" s="17">
        <v>0</v>
      </c>
      <c r="L72" s="41">
        <f t="shared" si="19"/>
        <v>752696.46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566727.1</v>
      </c>
      <c r="L73" s="41">
        <f t="shared" si="19"/>
        <v>566727.1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384157.3</v>
      </c>
      <c r="L74" s="41">
        <f t="shared" si="19"/>
        <v>384157.3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2024-05-15T20:06:34Z</dcterms:modified>
  <cp:category/>
  <cp:version/>
  <cp:contentType/>
  <cp:contentStatus/>
</cp:coreProperties>
</file>