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<sst xmlns="http://schemas.openxmlformats.org/spreadsheetml/2006/main" count="88" uniqueCount="87">
  <si>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</si>
  <si>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</si>
  <si>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</si>
  <si>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</si>
  <si>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</si>
  <si>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</si>
  <si>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</si>
  <si>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</si>
  <si>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</si>
  <si>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</si>
  <si>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</si>
  <si>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</si>
  <si>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</si>
  <si>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</si>
  <si>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</si>
  <si>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</si>
  <si>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</si>
  <si>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</si>
  <si>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</si>
  <si>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</si>
  <si>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</si>
  <si>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</si>
  <si>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</si>
  <si>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</si>
  <si>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</si>
  <si>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</si>
  <si>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</si>
  <si>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</si>
  <si>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</si>
  <si>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</si>
  <si>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</si>
  <si>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</si>
  <si>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</si>
  <si>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</si>
  <si>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</si>
  <si>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</si>
  <si>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</si>
  <si>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</si>
  <si>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</si>
  <si>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</si>
  <si>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</si>
  <si>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</si>
  <si>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</si>
  <si>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</si>
  <si>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</si>
  <si>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</si>
  <si>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</si>
  <si>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</si>
  <si>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</si>
  <si>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</si>
  <si>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</si>
  <si>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</si>
  <si>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</si>
  <si>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</si>
  <si>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</si>
  <si>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</si>
  <si>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</si>
  <si>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</si>
  <si>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</si>
  <si>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</si>
  <si>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</si>
  <si>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</si>
  <si>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</si>
  <si>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</si>
  <si>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</si>
  <si>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</si>
  <si>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</si>
  <si>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</si>
  <si>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</si>
  <si>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</si>
  <si>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</si>
  <si>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</si>
  <si>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</si>
  <si>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</si>
  <si>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</si>
  <si>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</si>
  <si>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</si>
  <si>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</si>
  <si>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</si>
  <si>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</si>
  <si>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</si>
  <si>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</si>
  <si>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</si>
  <si>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</si>
  <si>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12/05/24 - VENCIMENTO 17/05/24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</si>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</sst>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0</v>
      </c>
      <c r="F3" s="66" t="s">
        <v>86</v>
      </c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27816</v>
      </c>
      <c r="C7" s="10">
        <f aca="true" t="shared" si="0" ref="C7:K7">C8+C11</f>
        <v>38894</v>
      </c>
      <c r="D7" s="10">
        <f t="shared" si="0"/>
        <v>121949</v>
      </c>
      <c r="E7" s="10">
        <f t="shared" si="0"/>
        <v>99717</v>
      </c>
      <c r="F7" s="10">
        <f t="shared" si="0"/>
        <v>119444</v>
      </c>
      <c r="G7" s="10">
        <f t="shared" si="0"/>
        <v>51572</v>
      </c>
      <c r="H7" s="10">
        <f t="shared" si="0"/>
        <v>41822</v>
      </c>
      <c r="I7" s="10">
        <f t="shared" si="0"/>
        <v>51402</v>
      </c>
      <c r="J7" s="10">
        <f t="shared" si="0"/>
        <v>30862</v>
      </c>
      <c r="K7" s="10">
        <f t="shared" si="0"/>
        <v>90308</v>
      </c>
      <c r="L7" s="10">
        <f aca="true" t="shared" si="1" ref="L7:L13">SUM(B7:K7)</f>
        <v>673786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27816</v>
      </c>
      <c r="C11" s="15">
        <v>38894</v>
      </c>
      <c r="D11" s="15">
        <v>121949</v>
      </c>
      <c r="E11" s="15">
        <v>99717</v>
      </c>
      <c r="F11" s="15">
        <v>119444</v>
      </c>
      <c r="G11" s="15">
        <v>51572</v>
      </c>
      <c r="H11" s="15">
        <v>41822</v>
      </c>
      <c r="I11" s="15">
        <v>51402</v>
      </c>
      <c r="J11" s="15">
        <v>30862</v>
      </c>
      <c r="K11" s="15">
        <v>90308</v>
      </c>
      <c r="L11" s="13">
        <f t="shared" si="1"/>
        <v>673786</v>
      </c>
      <c r="M11" s="56"/>
    </row>
    <row r="12" spans="1:13" ht="17.25" customHeight="1">
      <c r="A12" s="14" t="s">
        <v>83</v>
      </c>
      <c r="B12" s="15">
        <v>2463</v>
      </c>
      <c r="C12" s="15">
        <v>2365</v>
      </c>
      <c r="D12" s="15">
        <v>7378</v>
      </c>
      <c r="E12" s="15">
        <v>7297</v>
      </c>
      <c r="F12" s="15">
        <v>7853</v>
      </c>
      <c r="G12" s="15">
        <v>3679</v>
      </c>
      <c r="H12" s="15">
        <v>3007</v>
      </c>
      <c r="I12" s="15">
        <v>2112</v>
      </c>
      <c r="J12" s="15">
        <v>1749</v>
      </c>
      <c r="K12" s="15">
        <v>4334</v>
      </c>
      <c r="L12" s="13">
        <f t="shared" si="1"/>
        <v>42237</v>
      </c>
      <c r="M12" s="56"/>
    </row>
    <row r="13" spans="1:13" ht="17.25" customHeight="1">
      <c r="A13" s="14" t="s">
        <v>71</v>
      </c>
      <c r="B13" s="15">
        <f>+B11-B12</f>
        <v>25353</v>
      </c>
      <c r="C13" s="15">
        <f aca="true" t="shared" si="3" ref="C13:K13">+C11-C12</f>
        <v>36529</v>
      </c>
      <c r="D13" s="15">
        <f t="shared" si="3"/>
        <v>114571</v>
      </c>
      <c r="E13" s="15">
        <f t="shared" si="3"/>
        <v>92420</v>
      </c>
      <c r="F13" s="15">
        <f t="shared" si="3"/>
        <v>111591</v>
      </c>
      <c r="G13" s="15">
        <f t="shared" si="3"/>
        <v>47893</v>
      </c>
      <c r="H13" s="15">
        <f t="shared" si="3"/>
        <v>38815</v>
      </c>
      <c r="I13" s="15">
        <f t="shared" si="3"/>
        <v>49290</v>
      </c>
      <c r="J13" s="15">
        <f t="shared" si="3"/>
        <v>29113</v>
      </c>
      <c r="K13" s="15">
        <f t="shared" si="3"/>
        <v>85974</v>
      </c>
      <c r="L13" s="13">
        <f t="shared" si="1"/>
        <v>631549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1.092936566436625</v>
      </c>
      <c r="C18" s="22">
        <v>1.134900844697942</v>
      </c>
      <c r="D18" s="22">
        <v>1.027983732422209</v>
      </c>
      <c r="E18" s="22">
        <v>1.118151998246175</v>
      </c>
      <c r="F18" s="22">
        <v>1.186762848809758</v>
      </c>
      <c r="G18" s="22">
        <v>1.079632386840884</v>
      </c>
      <c r="H18" s="22">
        <v>0.983385136024829</v>
      </c>
      <c r="I18" s="22">
        <v>1.087428265413731</v>
      </c>
      <c r="J18" s="22">
        <v>1.275681512853989</v>
      </c>
      <c r="K18" s="22">
        <v>1.111828951687505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82</v>
      </c>
      <c r="B20" s="25">
        <f>SUM(B21:B30)</f>
        <v>324779.72</v>
      </c>
      <c r="C20" s="25">
        <f aca="true" t="shared" si="4" ref="C20:K20">SUM(C21:C30)</f>
        <v>192303.94</v>
      </c>
      <c r="D20" s="25">
        <f t="shared" si="4"/>
        <v>650574.22</v>
      </c>
      <c r="E20" s="25">
        <f t="shared" si="4"/>
        <v>583484.7300000001</v>
      </c>
      <c r="F20" s="25">
        <f t="shared" si="4"/>
        <v>671017.57</v>
      </c>
      <c r="G20" s="25">
        <f t="shared" si="4"/>
        <v>285545.7400000001</v>
      </c>
      <c r="H20" s="25">
        <f t="shared" si="4"/>
        <v>249323.87</v>
      </c>
      <c r="I20" s="25">
        <f t="shared" si="4"/>
        <v>255648.27</v>
      </c>
      <c r="J20" s="25">
        <f t="shared" si="4"/>
        <v>199793.99000000002</v>
      </c>
      <c r="K20" s="25">
        <f t="shared" si="4"/>
        <v>411673.32999999996</v>
      </c>
      <c r="L20" s="25">
        <f>SUM(B20:K20)</f>
        <v>3824145.3800000004</v>
      </c>
      <c r="M20"/>
    </row>
    <row r="21" spans="1:13" ht="17.25" customHeight="1">
      <c r="A21" s="26" t="s">
        <v>22</v>
      </c>
      <c r="B21" s="52">
        <f>ROUND((B15+B16)*B7,2)</f>
        <v>203805.05</v>
      </c>
      <c r="C21" s="52">
        <f aca="true" t="shared" si="5" ref="C21:K21">ROUND((C15+C16)*C7,2)</f>
        <v>160449.42</v>
      </c>
      <c r="D21" s="52">
        <f t="shared" si="5"/>
        <v>598757.4</v>
      </c>
      <c r="E21" s="52">
        <f t="shared" si="5"/>
        <v>495932.53</v>
      </c>
      <c r="F21" s="52">
        <f t="shared" si="5"/>
        <v>524884.71</v>
      </c>
      <c r="G21" s="52">
        <f t="shared" si="5"/>
        <v>249190.75</v>
      </c>
      <c r="H21" s="52">
        <f t="shared" si="5"/>
        <v>222597.6</v>
      </c>
      <c r="I21" s="52">
        <f t="shared" si="5"/>
        <v>226831.89</v>
      </c>
      <c r="J21" s="52">
        <f t="shared" si="5"/>
        <v>146674.74</v>
      </c>
      <c r="K21" s="52">
        <f t="shared" si="5"/>
        <v>350485.35</v>
      </c>
      <c r="L21" s="33">
        <f aca="true" t="shared" si="6" ref="L21:L29">SUM(B21:K21)</f>
        <v>3179609.44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18940.94</v>
      </c>
      <c r="C22" s="33">
        <f t="shared" si="7"/>
        <v>21644.76</v>
      </c>
      <c r="D22" s="33">
        <f t="shared" si="7"/>
        <v>16755.47</v>
      </c>
      <c r="E22" s="33">
        <f t="shared" si="7"/>
        <v>58595.42</v>
      </c>
      <c r="F22" s="33">
        <f t="shared" si="7"/>
        <v>98028.96</v>
      </c>
      <c r="G22" s="33">
        <f t="shared" si="7"/>
        <v>19843.65</v>
      </c>
      <c r="H22" s="33">
        <f t="shared" si="7"/>
        <v>-3698.43</v>
      </c>
      <c r="I22" s="33">
        <f t="shared" si="7"/>
        <v>19831.52</v>
      </c>
      <c r="J22" s="33">
        <f t="shared" si="7"/>
        <v>40435.51</v>
      </c>
      <c r="K22" s="33">
        <f t="shared" si="7"/>
        <v>39194.41</v>
      </c>
      <c r="L22" s="33">
        <f t="shared" si="6"/>
        <v>329572.20999999996</v>
      </c>
      <c r="M22"/>
    </row>
    <row r="23" spans="1:13" ht="17.25" customHeight="1">
      <c r="A23" s="27" t="s">
        <v>24</v>
      </c>
      <c r="B23" s="33">
        <v>0</v>
      </c>
      <c r="C23" s="33">
        <v>7708.01</v>
      </c>
      <c r="D23" s="33">
        <v>29068.16</v>
      </c>
      <c r="E23" s="33">
        <v>23372.21</v>
      </c>
      <c r="F23" s="33">
        <v>24154.67</v>
      </c>
      <c r="G23" s="33">
        <v>15413.39</v>
      </c>
      <c r="H23" s="33">
        <v>10505.26</v>
      </c>
      <c r="I23" s="33">
        <v>6300.72</v>
      </c>
      <c r="J23" s="33">
        <v>8256.1</v>
      </c>
      <c r="K23" s="33">
        <v>16969.61</v>
      </c>
      <c r="L23" s="33">
        <f t="shared" si="6"/>
        <v>141748.13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634.45</v>
      </c>
      <c r="C26" s="33">
        <v>375.77</v>
      </c>
      <c r="D26" s="33">
        <v>1271.63</v>
      </c>
      <c r="E26" s="33">
        <v>1140.93</v>
      </c>
      <c r="F26" s="33">
        <v>1309.75</v>
      </c>
      <c r="G26" s="33">
        <v>558.21</v>
      </c>
      <c r="H26" s="33">
        <v>487.41</v>
      </c>
      <c r="I26" s="33">
        <v>498.3</v>
      </c>
      <c r="J26" s="33">
        <v>389.39</v>
      </c>
      <c r="K26" s="33">
        <v>803.28</v>
      </c>
      <c r="L26" s="33">
        <f t="shared" si="6"/>
        <v>7469.120000000001</v>
      </c>
      <c r="M26" s="56"/>
    </row>
    <row r="27" spans="1:13" ht="17.25" customHeight="1">
      <c r="A27" s="27" t="s">
        <v>74</v>
      </c>
      <c r="B27" s="33">
        <v>314.9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468.22</v>
      </c>
      <c r="L27" s="33">
        <f t="shared" si="6"/>
        <v>4401.26</v>
      </c>
      <c r="M27" s="56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56"/>
    </row>
    <row r="29" spans="1:13" ht="17.25" customHeight="1">
      <c r="A29" s="27" t="s">
        <v>85</v>
      </c>
      <c r="B29" s="33">
        <v>99167.46</v>
      </c>
      <c r="C29" s="33">
        <v>0</v>
      </c>
      <c r="D29" s="33">
        <v>0</v>
      </c>
      <c r="E29" s="33">
        <v>0</v>
      </c>
      <c r="F29" s="33">
        <v>18116.39</v>
      </c>
      <c r="G29" s="33">
        <v>0</v>
      </c>
      <c r="H29" s="33">
        <v>17258.18</v>
      </c>
      <c r="I29" s="33">
        <v>0</v>
      </c>
      <c r="J29" s="33">
        <v>0</v>
      </c>
      <c r="K29" s="33">
        <v>0</v>
      </c>
      <c r="L29" s="33">
        <f t="shared" si="6"/>
        <v>134542.03</v>
      </c>
      <c r="M29" s="56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-106870.59</v>
      </c>
      <c r="C32" s="33">
        <f t="shared" si="8"/>
        <v>0</v>
      </c>
      <c r="D32" s="33">
        <f t="shared" si="8"/>
        <v>0</v>
      </c>
      <c r="E32" s="33">
        <f t="shared" si="8"/>
        <v>-387368.12</v>
      </c>
      <c r="F32" s="33">
        <f t="shared" si="8"/>
        <v>-502000</v>
      </c>
      <c r="G32" s="33">
        <f t="shared" si="8"/>
        <v>0</v>
      </c>
      <c r="H32" s="33">
        <f t="shared" si="8"/>
        <v>-6597.25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-1173835.96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-502000</v>
      </c>
      <c r="G38" s="38">
        <f t="shared" si="12"/>
        <v>0</v>
      </c>
      <c r="H38" s="38">
        <f t="shared" si="12"/>
        <v>-6597.25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-1173835.96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217909.12999999998</v>
      </c>
      <c r="C56" s="41">
        <f t="shared" si="16"/>
        <v>192303.94</v>
      </c>
      <c r="D56" s="41">
        <f t="shared" si="16"/>
        <v>650574.22</v>
      </c>
      <c r="E56" s="41">
        <f t="shared" si="16"/>
        <v>196116.6100000001</v>
      </c>
      <c r="F56" s="41">
        <f t="shared" si="16"/>
        <v>169017.56999999995</v>
      </c>
      <c r="G56" s="41">
        <f t="shared" si="16"/>
        <v>285545.7400000001</v>
      </c>
      <c r="H56" s="41">
        <f t="shared" si="16"/>
        <v>242726.62</v>
      </c>
      <c r="I56" s="41">
        <f t="shared" si="16"/>
        <v>84648.26999999999</v>
      </c>
      <c r="J56" s="41">
        <f t="shared" si="16"/>
        <v>199793.99000000002</v>
      </c>
      <c r="K56" s="41">
        <f t="shared" si="16"/>
        <v>411673.32999999996</v>
      </c>
      <c r="L56" s="42">
        <f t="shared" si="14"/>
        <v>2650309.420000001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217909.12999999998</v>
      </c>
      <c r="C62" s="41">
        <f aca="true" t="shared" si="18" ref="C62:J62">SUM(C63:C74)</f>
        <v>192303.94</v>
      </c>
      <c r="D62" s="41">
        <f t="shared" si="18"/>
        <v>650574.21</v>
      </c>
      <c r="E62" s="41">
        <f t="shared" si="18"/>
        <v>196116.6</v>
      </c>
      <c r="F62" s="41">
        <f t="shared" si="18"/>
        <v>169017.58</v>
      </c>
      <c r="G62" s="41">
        <f t="shared" si="18"/>
        <v>285545.74</v>
      </c>
      <c r="H62" s="41">
        <f t="shared" si="18"/>
        <v>242726.62</v>
      </c>
      <c r="I62" s="41">
        <f>SUM(I63:I79)</f>
        <v>84648.26999999999</v>
      </c>
      <c r="J62" s="41">
        <f t="shared" si="18"/>
        <v>199793.99000000002</v>
      </c>
      <c r="K62" s="41">
        <f>SUM(K63:K76)</f>
        <v>411673.32999999996</v>
      </c>
      <c r="L62" s="41">
        <f>SUM(B62:K62)</f>
        <v>2650309.41</v>
      </c>
      <c r="M62" s="40"/>
    </row>
    <row r="63" spans="1:13" ht="18.75" customHeight="1">
      <c r="A63" s="46" t="s">
        <v>46</v>
      </c>
      <c r="B63" s="57">
        <f>+B56</f>
        <v>217909.12999999998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217909.12999999998</v>
      </c>
      <c r="M63"/>
    </row>
    <row r="64" spans="1:13" ht="18.75" customHeight="1">
      <c r="A64" s="46" t="s">
        <v>55</v>
      </c>
      <c r="B64" s="17">
        <v>0</v>
      </c>
      <c r="C64" s="57">
        <v>168612.09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168612.09</v>
      </c>
      <c r="M64"/>
    </row>
    <row r="65" spans="1:13" ht="18.75" customHeight="1">
      <c r="A65" s="46" t="s">
        <v>56</v>
      </c>
      <c r="B65" s="17">
        <v>0</v>
      </c>
      <c r="C65" s="57">
        <v>23691.85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23691.85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650574.21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650574.21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196116.6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196116.6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169017.58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169017.58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285545.74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285545.74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242726.62</v>
      </c>
      <c r="I70" s="17">
        <v>0</v>
      </c>
      <c r="J70" s="17">
        <v>0</v>
      </c>
      <c r="K70" s="17"/>
      <c r="L70" s="41">
        <f t="shared" si="19"/>
        <v>242726.62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f>+I56</f>
        <v>84648.26999999999</v>
      </c>
      <c r="J71" s="17">
        <v>0</v>
      </c>
      <c r="K71" s="17">
        <v>0</v>
      </c>
      <c r="L71" s="41">
        <f t="shared" si="19"/>
        <v>84648.26999999999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f>+J56</f>
        <v>199793.99000000002</v>
      </c>
      <c r="K72" s="17">
        <v>0</v>
      </c>
      <c r="L72" s="41">
        <f t="shared" si="19"/>
        <v>199793.99000000002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193980.47</v>
      </c>
      <c r="L73" s="41">
        <f t="shared" si="19"/>
        <v>193980.47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217692.86</v>
      </c>
      <c r="L74" s="41">
        <f t="shared" si="19"/>
        <v>217692.86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3.5">
      <c r="J80"/>
      <c r="K80"/>
    </row>
    <row r="81" ht="13.5">
      <c r="K81"/>
    </row>
    <row r="82" ht="13.5">
      <c r="K82"/>
    </row>
    <row r="83" ht="13.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2024-05-20T20:08:08Z</dcterms:modified>
  <cp:category/>
  <cp:version/>
  <cp:contentType/>
  <cp:contentStatus/>
</cp:coreProperties>
</file>