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" yWindow="706" windowWidth="20725" windowHeight="9205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<sst xmlns="http://schemas.openxmlformats.org/spreadsheetml/2006/main" count="87" uniqueCount="86">
  <si>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</si>
  <si>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</si>
  <si>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</si>
  <si>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</si>
  <si>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</si>
  <si>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</si>
  <si>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</si>
  <si>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</si>
  <si>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</si>
  <si>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</si>
  <si>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</si>
  <si>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</si>
  <si>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</si>
  <si>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</si>
  <si>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</si>
  <si>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</si>
  <si>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</si>
  <si>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</si>
  <si>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</si>
  <si>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</si>
  <si>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</si>
  <si>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</si>
  <si>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</si>
  <si>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</si>
  <si>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</si>
  <si>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</si>
  <si>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</si>
  <si>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</si>
  <si>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</si>
  <si>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</si>
  <si>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</si>
  <si>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</si>
  <si>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</si>
  <si>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</si>
  <si>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</si>
  <si>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</si>
  <si>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</si>
  <si>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</si>
  <si>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</si>
  <si>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</si>
  <si>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</si>
  <si>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</si>
  <si>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</si>
  <si>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</si>
  <si>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</si>
  <si>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</si>
  <si>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</si>
  <si>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</si>
  <si>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</si>
  <si>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</si>
  <si>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</si>
  <si>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</si>
  <si>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</si>
  <si>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</si>
  <si>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</si>
  <si>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</si>
  <si>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</si>
  <si>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</si>
  <si>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</si>
  <si>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</si>
  <si>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</si>
  <si>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</si>
  <si>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</si>
  <si>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</si>
  <si>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</si>
  <si>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</si>
  <si>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</si>
  <si>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</si>
  <si>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</si>
  <si>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</si>
  <si>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</si>
  <si>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</si>
  <si>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</si>
  <si>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</si>
  <si>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</si>
  <si>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</si>
  <si>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</si>
  <si>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</si>
  <si>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</si>
  <si>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</si>
  <si>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</si>
  <si>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</si>
  <si>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</si>
  <si>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</si>
  <si>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13/05/24 - VENCIMENTO 20/05/24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</si>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</sst>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86075</v>
      </c>
      <c r="C7" s="10">
        <f aca="true" t="shared" si="0" ref="C7:K7">C8+C11</f>
        <v>109918</v>
      </c>
      <c r="D7" s="10">
        <f t="shared" si="0"/>
        <v>329351</v>
      </c>
      <c r="E7" s="10">
        <f t="shared" si="0"/>
        <v>250530</v>
      </c>
      <c r="F7" s="10">
        <f t="shared" si="0"/>
        <v>269730</v>
      </c>
      <c r="G7" s="10">
        <f t="shared" si="0"/>
        <v>155270</v>
      </c>
      <c r="H7" s="10">
        <f t="shared" si="0"/>
        <v>107356</v>
      </c>
      <c r="I7" s="10">
        <f t="shared" si="0"/>
        <v>119334</v>
      </c>
      <c r="J7" s="10">
        <f t="shared" si="0"/>
        <v>126125</v>
      </c>
      <c r="K7" s="10">
        <f t="shared" si="0"/>
        <v>219997</v>
      </c>
      <c r="L7" s="10">
        <f aca="true" t="shared" si="1" ref="L7:L13">SUM(B7:K7)</f>
        <v>1773686</v>
      </c>
      <c r="M7" s="11"/>
    </row>
    <row r="8" spans="1:13" ht="17.25" customHeight="1">
      <c r="A8" s="12" t="s">
        <v>81</v>
      </c>
      <c r="B8" s="13">
        <f>B9+B10</f>
        <v>4566</v>
      </c>
      <c r="C8" s="13">
        <f aca="true" t="shared" si="2" ref="C8:K8">C9+C10</f>
        <v>4669</v>
      </c>
      <c r="D8" s="13">
        <f t="shared" si="2"/>
        <v>15578</v>
      </c>
      <c r="E8" s="13">
        <f t="shared" si="2"/>
        <v>10461</v>
      </c>
      <c r="F8" s="13">
        <f t="shared" si="2"/>
        <v>9652</v>
      </c>
      <c r="G8" s="13">
        <f t="shared" si="2"/>
        <v>7554</v>
      </c>
      <c r="H8" s="13">
        <f t="shared" si="2"/>
        <v>4395</v>
      </c>
      <c r="I8" s="13">
        <f t="shared" si="2"/>
        <v>4356</v>
      </c>
      <c r="J8" s="13">
        <f t="shared" si="2"/>
        <v>5779</v>
      </c>
      <c r="K8" s="13">
        <f t="shared" si="2"/>
        <v>9383</v>
      </c>
      <c r="L8" s="13">
        <f t="shared" si="1"/>
        <v>76393</v>
      </c>
      <c r="M8"/>
    </row>
    <row r="9" spans="1:13" ht="17.25" customHeight="1">
      <c r="A9" s="14" t="s">
        <v>18</v>
      </c>
      <c r="B9" s="15">
        <v>4561</v>
      </c>
      <c r="C9" s="15">
        <v>4669</v>
      </c>
      <c r="D9" s="15">
        <v>15578</v>
      </c>
      <c r="E9" s="15">
        <v>10461</v>
      </c>
      <c r="F9" s="15">
        <v>9652</v>
      </c>
      <c r="G9" s="15">
        <v>7554</v>
      </c>
      <c r="H9" s="15">
        <v>4309</v>
      </c>
      <c r="I9" s="15">
        <v>4356</v>
      </c>
      <c r="J9" s="15">
        <v>5779</v>
      </c>
      <c r="K9" s="15">
        <v>9383</v>
      </c>
      <c r="L9" s="13">
        <f t="shared" si="1"/>
        <v>76302</v>
      </c>
      <c r="M9"/>
    </row>
    <row r="10" spans="1:13" ht="17.25" customHeight="1">
      <c r="A10" s="14" t="s">
        <v>19</v>
      </c>
      <c r="B10" s="15">
        <v>5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86</v>
      </c>
      <c r="I10" s="15">
        <v>0</v>
      </c>
      <c r="J10" s="15">
        <v>0</v>
      </c>
      <c r="K10" s="15">
        <v>0</v>
      </c>
      <c r="L10" s="13">
        <f t="shared" si="1"/>
        <v>91</v>
      </c>
      <c r="M10"/>
    </row>
    <row r="11" spans="1:13" ht="17.25" customHeight="1">
      <c r="A11" s="12" t="s">
        <v>70</v>
      </c>
      <c r="B11" s="15">
        <v>81509</v>
      </c>
      <c r="C11" s="15">
        <v>105249</v>
      </c>
      <c r="D11" s="15">
        <v>313773</v>
      </c>
      <c r="E11" s="15">
        <v>240069</v>
      </c>
      <c r="F11" s="15">
        <v>260078</v>
      </c>
      <c r="G11" s="15">
        <v>147716</v>
      </c>
      <c r="H11" s="15">
        <v>102961</v>
      </c>
      <c r="I11" s="15">
        <v>114978</v>
      </c>
      <c r="J11" s="15">
        <v>120346</v>
      </c>
      <c r="K11" s="15">
        <v>210614</v>
      </c>
      <c r="L11" s="13">
        <f t="shared" si="1"/>
        <v>1697293</v>
      </c>
      <c r="M11" s="56"/>
    </row>
    <row r="12" spans="1:13" ht="17.25" customHeight="1">
      <c r="A12" s="14" t="s">
        <v>83</v>
      </c>
      <c r="B12" s="15">
        <v>9297</v>
      </c>
      <c r="C12" s="15">
        <v>7647</v>
      </c>
      <c r="D12" s="15">
        <v>27062</v>
      </c>
      <c r="E12" s="15">
        <v>22979</v>
      </c>
      <c r="F12" s="15">
        <v>22016</v>
      </c>
      <c r="G12" s="15">
        <v>13129</v>
      </c>
      <c r="H12" s="15">
        <v>9255</v>
      </c>
      <c r="I12" s="15">
        <v>6878</v>
      </c>
      <c r="J12" s="15">
        <v>8772</v>
      </c>
      <c r="K12" s="15">
        <v>13647</v>
      </c>
      <c r="L12" s="13">
        <f t="shared" si="1"/>
        <v>140682</v>
      </c>
      <c r="M12" s="56"/>
    </row>
    <row r="13" spans="1:13" ht="17.25" customHeight="1">
      <c r="A13" s="14" t="s">
        <v>71</v>
      </c>
      <c r="B13" s="15">
        <f>+B11-B12</f>
        <v>72212</v>
      </c>
      <c r="C13" s="15">
        <f aca="true" t="shared" si="3" ref="C13:K13">+C11-C12</f>
        <v>97602</v>
      </c>
      <c r="D13" s="15">
        <f t="shared" si="3"/>
        <v>286711</v>
      </c>
      <c r="E13" s="15">
        <f t="shared" si="3"/>
        <v>217090</v>
      </c>
      <c r="F13" s="15">
        <f t="shared" si="3"/>
        <v>238062</v>
      </c>
      <c r="G13" s="15">
        <f t="shared" si="3"/>
        <v>134587</v>
      </c>
      <c r="H13" s="15">
        <f t="shared" si="3"/>
        <v>93706</v>
      </c>
      <c r="I13" s="15">
        <f t="shared" si="3"/>
        <v>108100</v>
      </c>
      <c r="J13" s="15">
        <f t="shared" si="3"/>
        <v>111574</v>
      </c>
      <c r="K13" s="15">
        <f t="shared" si="3"/>
        <v>196967</v>
      </c>
      <c r="L13" s="13">
        <f t="shared" si="1"/>
        <v>1556611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/>
      <c r="C17" s="17"/>
      <c r="D17" s="21"/>
      <c r="E17" s="21"/>
      <c r="F17" s="21"/>
      <c r="G17" s="21"/>
      <c r="H17" s="21"/>
      <c r="I17" s="21"/>
      <c r="J17" s="21"/>
      <c r="K17" s="21"/>
      <c r="L17" s="18"/>
    </row>
    <row r="18" spans="1:12" ht="13.5" customHeight="1">
      <c r="A18" s="19" t="s">
        <v>21</v>
      </c>
      <c r="B18" s="22">
        <v>1.07400090405055</v>
      </c>
      <c r="C18" s="22">
        <v>1.164892684180533</v>
      </c>
      <c r="D18" s="22">
        <v>1.054350562921636</v>
      </c>
      <c r="E18" s="22">
        <v>1.118303332855271</v>
      </c>
      <c r="F18" s="22">
        <v>1.175985704558678</v>
      </c>
      <c r="G18" s="22">
        <v>1.132496503681146</v>
      </c>
      <c r="H18" s="22">
        <v>1.013454477869643</v>
      </c>
      <c r="I18" s="22">
        <v>1.157486121228734</v>
      </c>
      <c r="J18" s="22">
        <v>1.253023353501814</v>
      </c>
      <c r="K18" s="22">
        <v>1.110725833491706</v>
      </c>
      <c r="L18" s="18"/>
    </row>
    <row r="19" spans="1:12" ht="12" customHeight="1">
      <c r="A19" s="19"/>
      <c r="B19" s="18"/>
      <c r="C19" s="18"/>
      <c r="D19" s="18"/>
      <c r="E19" s="18"/>
      <c r="F19" s="13"/>
      <c r="G19" s="18"/>
      <c r="H19" s="18"/>
      <c r="I19" s="18"/>
      <c r="J19" s="18"/>
      <c r="K19" s="18"/>
      <c r="L19" s="23"/>
    </row>
    <row r="20" spans="1:13" ht="17.25" customHeight="1">
      <c r="A20" s="24" t="s">
        <v>82</v>
      </c>
      <c r="B20" s="25">
        <f>SUM(B21:B30)</f>
        <v>779347.2200000001</v>
      </c>
      <c r="C20" s="25">
        <f aca="true" t="shared" si="4" ref="C20:K20">SUM(C21:C30)</f>
        <v>545813.69</v>
      </c>
      <c r="D20" s="25">
        <f t="shared" si="4"/>
        <v>1777575.79</v>
      </c>
      <c r="E20" s="25">
        <f t="shared" si="4"/>
        <v>1435912.3699999999</v>
      </c>
      <c r="F20" s="25">
        <f t="shared" si="4"/>
        <v>1472722.09</v>
      </c>
      <c r="G20" s="25">
        <f t="shared" si="4"/>
        <v>883091.44</v>
      </c>
      <c r="H20" s="25">
        <f t="shared" si="4"/>
        <v>621535.0400000002</v>
      </c>
      <c r="I20" s="25">
        <f t="shared" si="4"/>
        <v>627798.76</v>
      </c>
      <c r="J20" s="25">
        <f t="shared" si="4"/>
        <v>778095.6400000001</v>
      </c>
      <c r="K20" s="25">
        <f t="shared" si="4"/>
        <v>982588.53</v>
      </c>
      <c r="L20" s="25">
        <f>SUM(B20:K20)</f>
        <v>9904480.569999998</v>
      </c>
      <c r="M20"/>
    </row>
    <row r="21" spans="1:13" ht="17.25" customHeight="1">
      <c r="A21" s="26" t="s">
        <v>22</v>
      </c>
      <c r="B21" s="52">
        <f>ROUND((B15+B16)*B7,2)</f>
        <v>630662.92</v>
      </c>
      <c r="C21" s="52">
        <f aca="true" t="shared" si="5" ref="C21:K21">ROUND((C15+C16)*C7,2)</f>
        <v>453444.73</v>
      </c>
      <c r="D21" s="52">
        <f t="shared" si="5"/>
        <v>1617080.47</v>
      </c>
      <c r="E21" s="52">
        <f t="shared" si="5"/>
        <v>1245985.9</v>
      </c>
      <c r="F21" s="52">
        <f t="shared" si="5"/>
        <v>1185301.51</v>
      </c>
      <c r="G21" s="52">
        <f t="shared" si="5"/>
        <v>750249.11</v>
      </c>
      <c r="H21" s="52">
        <f t="shared" si="5"/>
        <v>571402.31</v>
      </c>
      <c r="I21" s="52">
        <f t="shared" si="5"/>
        <v>526609.01</v>
      </c>
      <c r="J21" s="52">
        <f t="shared" si="5"/>
        <v>599421.68</v>
      </c>
      <c r="K21" s="52">
        <f t="shared" si="5"/>
        <v>853808.36</v>
      </c>
      <c r="L21" s="33">
        <f aca="true" t="shared" si="6" ref="L21:L28">SUM(B21:K21)</f>
        <v>8433966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46669.63</v>
      </c>
      <c r="C22" s="33">
        <f t="shared" si="7"/>
        <v>74769.72</v>
      </c>
      <c r="D22" s="33">
        <f t="shared" si="7"/>
        <v>87889.23</v>
      </c>
      <c r="E22" s="33">
        <f t="shared" si="7"/>
        <v>147404.28</v>
      </c>
      <c r="F22" s="33">
        <f t="shared" si="7"/>
        <v>208596.12</v>
      </c>
      <c r="G22" s="33">
        <f t="shared" si="7"/>
        <v>99405.38</v>
      </c>
      <c r="H22" s="33">
        <f t="shared" si="7"/>
        <v>7687.92</v>
      </c>
      <c r="I22" s="33">
        <f t="shared" si="7"/>
        <v>82933.61</v>
      </c>
      <c r="J22" s="33">
        <f t="shared" si="7"/>
        <v>151667.68</v>
      </c>
      <c r="K22" s="33">
        <f t="shared" si="7"/>
        <v>94538.64</v>
      </c>
      <c r="L22" s="33">
        <f t="shared" si="6"/>
        <v>1001562.2100000001</v>
      </c>
      <c r="M22"/>
    </row>
    <row r="23" spans="1:13" ht="17.25" customHeight="1">
      <c r="A23" s="27" t="s">
        <v>24</v>
      </c>
      <c r="B23" s="33">
        <v>0</v>
      </c>
      <c r="C23" s="33">
        <v>15043.03</v>
      </c>
      <c r="D23" s="33">
        <v>66482.2</v>
      </c>
      <c r="E23" s="33">
        <v>36945.79</v>
      </c>
      <c r="F23" s="33">
        <v>55028.81</v>
      </c>
      <c r="G23" s="33">
        <v>32200.13</v>
      </c>
      <c r="H23" s="33">
        <v>22703.99</v>
      </c>
      <c r="I23" s="33">
        <v>15574.72</v>
      </c>
      <c r="J23" s="33">
        <v>22355.36</v>
      </c>
      <c r="K23" s="33">
        <v>29244.8</v>
      </c>
      <c r="L23" s="33">
        <f t="shared" si="6"/>
        <v>295578.82999999996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615.39</v>
      </c>
      <c r="C26" s="33">
        <v>430.23</v>
      </c>
      <c r="D26" s="33">
        <v>1402.33</v>
      </c>
      <c r="E26" s="33">
        <v>1132.76</v>
      </c>
      <c r="F26" s="33">
        <v>1162.71</v>
      </c>
      <c r="G26" s="33">
        <v>697.08</v>
      </c>
      <c r="H26" s="33">
        <v>490.14</v>
      </c>
      <c r="I26" s="33">
        <v>495.58</v>
      </c>
      <c r="J26" s="33">
        <v>612.67</v>
      </c>
      <c r="K26" s="33">
        <v>776.05</v>
      </c>
      <c r="L26" s="33">
        <f t="shared" si="6"/>
        <v>7814.9400000000005</v>
      </c>
      <c r="M26" s="56"/>
    </row>
    <row r="27" spans="1:13" ht="17.25" customHeight="1">
      <c r="A27" s="27" t="s">
        <v>74</v>
      </c>
      <c r="B27" s="33">
        <v>314.9</v>
      </c>
      <c r="C27" s="33">
        <v>247.21</v>
      </c>
      <c r="D27" s="33">
        <v>805.7</v>
      </c>
      <c r="E27" s="33">
        <v>616.16</v>
      </c>
      <c r="F27" s="33">
        <v>672.08</v>
      </c>
      <c r="G27" s="33">
        <v>376.34</v>
      </c>
      <c r="H27" s="33">
        <v>275.37</v>
      </c>
      <c r="I27" s="33">
        <v>283.54</v>
      </c>
      <c r="J27" s="33">
        <v>341.74</v>
      </c>
      <c r="K27" s="33">
        <v>468.22</v>
      </c>
      <c r="L27" s="33">
        <f t="shared" si="6"/>
        <v>4401.26</v>
      </c>
      <c r="M27" s="56"/>
    </row>
    <row r="28" spans="1:13" ht="16.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128.43</v>
      </c>
      <c r="I28" s="33">
        <v>132.25</v>
      </c>
      <c r="J28" s="33">
        <v>156.41</v>
      </c>
      <c r="K28" s="33">
        <v>212.36</v>
      </c>
      <c r="L28" s="33">
        <f t="shared" si="6"/>
        <v>2022.4900000000002</v>
      </c>
      <c r="M28" s="56"/>
    </row>
    <row r="29" spans="1:13" ht="16.5" customHeight="1">
      <c r="A29" s="27" t="s">
        <v>85</v>
      </c>
      <c r="B29" s="33">
        <v>99167.46</v>
      </c>
      <c r="C29" s="33">
        <v>0</v>
      </c>
      <c r="D29" s="33">
        <v>0</v>
      </c>
      <c r="E29" s="33">
        <v>0</v>
      </c>
      <c r="F29" s="33">
        <v>18109.85</v>
      </c>
      <c r="G29" s="33">
        <v>0</v>
      </c>
      <c r="H29" s="33">
        <v>17076.83</v>
      </c>
      <c r="I29" s="33">
        <v>0</v>
      </c>
      <c r="J29" s="33">
        <v>0</v>
      </c>
      <c r="K29" s="33">
        <v>0</v>
      </c>
      <c r="L29" s="33">
        <v>134542.03</v>
      </c>
      <c r="M29" s="56"/>
    </row>
    <row r="30" spans="1:12" ht="12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2" customHeight="1">
      <c r="A31" s="2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-126938.98999999999</v>
      </c>
      <c r="C32" s="33">
        <f t="shared" si="8"/>
        <v>-20543.6</v>
      </c>
      <c r="D32" s="33">
        <f t="shared" si="8"/>
        <v>-69097.59999999999</v>
      </c>
      <c r="E32" s="33">
        <f t="shared" si="8"/>
        <v>-53459.72000000007</v>
      </c>
      <c r="F32" s="33">
        <f t="shared" si="8"/>
        <v>-42468.8</v>
      </c>
      <c r="G32" s="33">
        <f t="shared" si="8"/>
        <v>-33514.799999999996</v>
      </c>
      <c r="H32" s="33">
        <f t="shared" si="8"/>
        <v>-25556.85</v>
      </c>
      <c r="I32" s="33">
        <f t="shared" si="8"/>
        <v>-25146.56</v>
      </c>
      <c r="J32" s="33">
        <f t="shared" si="8"/>
        <v>-27645.199999999997</v>
      </c>
      <c r="K32" s="33">
        <f t="shared" si="8"/>
        <v>-41285.2</v>
      </c>
      <c r="L32" s="33">
        <f aca="true" t="shared" si="9" ref="L32:L39">SUM(B32:K32)</f>
        <v>-465657.32000000007</v>
      </c>
      <c r="M32"/>
    </row>
    <row r="33" spans="1:13" ht="18.75" customHeight="1">
      <c r="A33" s="27" t="s">
        <v>28</v>
      </c>
      <c r="B33" s="33">
        <f>B34+B35+B36+B37</f>
        <v>-20068.4</v>
      </c>
      <c r="C33" s="33">
        <f aca="true" t="shared" si="10" ref="C33:K33">C34+C35+C36+C37</f>
        <v>-20543.6</v>
      </c>
      <c r="D33" s="33">
        <f t="shared" si="10"/>
        <v>-68543.2</v>
      </c>
      <c r="E33" s="33">
        <f t="shared" si="10"/>
        <v>-46028.4</v>
      </c>
      <c r="F33" s="33">
        <f t="shared" si="10"/>
        <v>-42468.8</v>
      </c>
      <c r="G33" s="33">
        <f t="shared" si="10"/>
        <v>-33237.6</v>
      </c>
      <c r="H33" s="33">
        <f t="shared" si="10"/>
        <v>-18959.6</v>
      </c>
      <c r="I33" s="33">
        <f t="shared" si="10"/>
        <v>-24750.56</v>
      </c>
      <c r="J33" s="33">
        <f t="shared" si="10"/>
        <v>-25427.6</v>
      </c>
      <c r="K33" s="33">
        <f t="shared" si="10"/>
        <v>-41285.2</v>
      </c>
      <c r="L33" s="33">
        <f t="shared" si="9"/>
        <v>-341312.96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-20068.4</v>
      </c>
      <c r="C34" s="33">
        <f t="shared" si="11"/>
        <v>-20543.6</v>
      </c>
      <c r="D34" s="33">
        <f t="shared" si="11"/>
        <v>-68543.2</v>
      </c>
      <c r="E34" s="33">
        <f t="shared" si="11"/>
        <v>-46028.4</v>
      </c>
      <c r="F34" s="33">
        <f t="shared" si="11"/>
        <v>-42468.8</v>
      </c>
      <c r="G34" s="33">
        <f t="shared" si="11"/>
        <v>-33237.6</v>
      </c>
      <c r="H34" s="33">
        <f t="shared" si="11"/>
        <v>-18959.6</v>
      </c>
      <c r="I34" s="33">
        <f t="shared" si="11"/>
        <v>-19166.4</v>
      </c>
      <c r="J34" s="33">
        <f t="shared" si="11"/>
        <v>-25427.6</v>
      </c>
      <c r="K34" s="33">
        <f t="shared" si="11"/>
        <v>-41285.2</v>
      </c>
      <c r="L34" s="33">
        <f t="shared" si="9"/>
        <v>-335728.80000000005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-5584.16</v>
      </c>
      <c r="J37" s="17">
        <v>0</v>
      </c>
      <c r="K37" s="17">
        <v>0</v>
      </c>
      <c r="L37" s="33">
        <f t="shared" si="9"/>
        <v>-5584.16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-554.4</v>
      </c>
      <c r="E38" s="38">
        <f t="shared" si="12"/>
        <v>-7431.320000000065</v>
      </c>
      <c r="F38" s="38">
        <f t="shared" si="12"/>
        <v>0</v>
      </c>
      <c r="G38" s="38">
        <f t="shared" si="12"/>
        <v>-277.2</v>
      </c>
      <c r="H38" s="38">
        <f t="shared" si="12"/>
        <v>-6597.25</v>
      </c>
      <c r="I38" s="38">
        <f t="shared" si="12"/>
        <v>-396</v>
      </c>
      <c r="J38" s="38">
        <f t="shared" si="12"/>
        <v>-2217.6</v>
      </c>
      <c r="K38" s="38">
        <f t="shared" si="12"/>
        <v>0</v>
      </c>
      <c r="L38" s="33">
        <f t="shared" si="9"/>
        <v>-124344.36000000006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-554.4</v>
      </c>
      <c r="E43" s="17">
        <v>-1663.2</v>
      </c>
      <c r="F43" s="17">
        <v>0</v>
      </c>
      <c r="G43" s="17">
        <v>-277.2</v>
      </c>
      <c r="H43" s="17">
        <v>0</v>
      </c>
      <c r="I43" s="17">
        <v>-396</v>
      </c>
      <c r="J43" s="17">
        <v>-2217.6</v>
      </c>
      <c r="K43" s="17">
        <v>0</v>
      </c>
      <c r="L43" s="30">
        <f t="shared" si="13"/>
        <v>-5108.4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30"/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652408.2300000001</v>
      </c>
      <c r="C56" s="41">
        <f t="shared" si="16"/>
        <v>525270.09</v>
      </c>
      <c r="D56" s="41">
        <f t="shared" si="16"/>
        <v>1708478.19</v>
      </c>
      <c r="E56" s="41">
        <f t="shared" si="16"/>
        <v>1382452.65</v>
      </c>
      <c r="F56" s="41">
        <f t="shared" si="16"/>
        <v>1430253.29</v>
      </c>
      <c r="G56" s="41">
        <f t="shared" si="16"/>
        <v>849576.6399999999</v>
      </c>
      <c r="H56" s="41">
        <f t="shared" si="16"/>
        <v>595978.1900000002</v>
      </c>
      <c r="I56" s="41">
        <f t="shared" si="16"/>
        <v>602652.2</v>
      </c>
      <c r="J56" s="41">
        <f t="shared" si="16"/>
        <v>750450.4400000002</v>
      </c>
      <c r="K56" s="41">
        <f t="shared" si="16"/>
        <v>941303.3300000001</v>
      </c>
      <c r="L56" s="42">
        <f t="shared" si="14"/>
        <v>9438823.25</v>
      </c>
      <c r="M56" s="51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3" ht="18.75" customHeight="1">
      <c r="A62" s="45" t="s">
        <v>45</v>
      </c>
      <c r="B62" s="41">
        <f>SUM(B63:B76)</f>
        <v>652408.2300000001</v>
      </c>
      <c r="C62" s="41">
        <f aca="true" t="shared" si="18" ref="C62:J62">SUM(C63:C74)</f>
        <v>525270.08</v>
      </c>
      <c r="D62" s="41">
        <f t="shared" si="18"/>
        <v>1708478.2</v>
      </c>
      <c r="E62" s="41">
        <f t="shared" si="18"/>
        <v>1382452.66</v>
      </c>
      <c r="F62" s="41">
        <f t="shared" si="18"/>
        <v>1430253.29</v>
      </c>
      <c r="G62" s="41">
        <f t="shared" si="18"/>
        <v>849576.65</v>
      </c>
      <c r="H62" s="41">
        <f t="shared" si="18"/>
        <v>595978.19</v>
      </c>
      <c r="I62" s="41">
        <f>SUM(I63:I79)</f>
        <v>602652.2</v>
      </c>
      <c r="J62" s="41">
        <f t="shared" si="18"/>
        <v>750450.4400000002</v>
      </c>
      <c r="K62" s="41">
        <f>SUM(K63:K76)</f>
        <v>941303.32</v>
      </c>
      <c r="L62" s="41">
        <f>SUM(B62:K62)</f>
        <v>9438823.260000002</v>
      </c>
      <c r="M62" s="40"/>
    </row>
    <row r="63" spans="1:13" ht="18.75" customHeight="1">
      <c r="A63" s="46" t="s">
        <v>46</v>
      </c>
      <c r="B63" s="57">
        <f>+B56</f>
        <v>652408.2300000001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652408.2300000001</v>
      </c>
      <c r="M63"/>
    </row>
    <row r="64" spans="1:13" ht="18.75" customHeight="1">
      <c r="A64" s="46" t="s">
        <v>55</v>
      </c>
      <c r="B64" s="17">
        <v>0</v>
      </c>
      <c r="C64" s="57">
        <v>459611.32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459611.32</v>
      </c>
      <c r="M64"/>
    </row>
    <row r="65" spans="1:13" ht="18.75" customHeight="1">
      <c r="A65" s="46" t="s">
        <v>56</v>
      </c>
      <c r="B65" s="17">
        <v>0</v>
      </c>
      <c r="C65" s="57">
        <v>65658.76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65658.76</v>
      </c>
      <c r="M65" s="54"/>
    </row>
    <row r="66" spans="1:12" ht="18.75" customHeight="1">
      <c r="A66" s="46" t="s">
        <v>47</v>
      </c>
      <c r="B66" s="17">
        <v>0</v>
      </c>
      <c r="C66" s="17">
        <v>0</v>
      </c>
      <c r="D66" s="57">
        <v>1708478.2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1708478.2</v>
      </c>
    </row>
    <row r="67" spans="1:12" ht="18.75" customHeight="1">
      <c r="A67" s="46" t="s">
        <v>48</v>
      </c>
      <c r="B67" s="17">
        <v>0</v>
      </c>
      <c r="C67" s="17">
        <v>0</v>
      </c>
      <c r="D67" s="17">
        <v>0</v>
      </c>
      <c r="E67" s="57">
        <v>1382452.66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1382452.66</v>
      </c>
    </row>
    <row r="68" spans="1:12" ht="18.75" customHeight="1">
      <c r="A68" s="46" t="s">
        <v>49</v>
      </c>
      <c r="B68" s="17">
        <v>0</v>
      </c>
      <c r="C68" s="17">
        <v>0</v>
      </c>
      <c r="D68" s="17">
        <v>0</v>
      </c>
      <c r="E68" s="17">
        <v>0</v>
      </c>
      <c r="F68" s="57">
        <v>1430253.29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1430253.29</v>
      </c>
    </row>
    <row r="69" spans="1:12" ht="18.75" customHeight="1">
      <c r="A69" s="46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7">
        <v>849576.65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849576.65</v>
      </c>
    </row>
    <row r="70" spans="1:12" ht="18.75" customHeight="1">
      <c r="A70" s="46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7">
        <v>595978.19</v>
      </c>
      <c r="I70" s="17">
        <v>0</v>
      </c>
      <c r="J70" s="17">
        <v>0</v>
      </c>
      <c r="K70" s="17"/>
      <c r="L70" s="41">
        <f t="shared" si="19"/>
        <v>595978.19</v>
      </c>
    </row>
    <row r="71" spans="1:12" ht="18.75" customHeight="1">
      <c r="A71" s="46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7">
        <f>+I56</f>
        <v>602652.2</v>
      </c>
      <c r="J71" s="17">
        <v>0</v>
      </c>
      <c r="K71" s="17">
        <v>0</v>
      </c>
      <c r="L71" s="41">
        <f t="shared" si="19"/>
        <v>602652.2</v>
      </c>
    </row>
    <row r="72" spans="1:12" ht="18.75" customHeight="1">
      <c r="A72" s="46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7">
        <f>+J56</f>
        <v>750450.4400000002</v>
      </c>
      <c r="K72" s="17">
        <v>0</v>
      </c>
      <c r="L72" s="41">
        <f t="shared" si="19"/>
        <v>750450.4400000002</v>
      </c>
    </row>
    <row r="73" spans="1:12" ht="18.75" customHeight="1">
      <c r="A73" s="46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8">
        <v>564028.95</v>
      </c>
      <c r="L73" s="41">
        <f t="shared" si="19"/>
        <v>564028.95</v>
      </c>
    </row>
    <row r="74" spans="1:12" ht="18.75" customHeight="1">
      <c r="A74" s="46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8">
        <v>377274.37</v>
      </c>
      <c r="L74" s="41">
        <f t="shared" si="19"/>
        <v>377274.37</v>
      </c>
    </row>
    <row r="75" spans="1:12" ht="18.75" customHeight="1">
      <c r="A75" s="46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66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59">
        <f>SUM(B76:K76)</f>
        <v>0</v>
      </c>
    </row>
    <row r="77" spans="1:11" ht="18" customHeight="1">
      <c r="A77" s="55" t="s">
        <v>80</v>
      </c>
      <c r="H77"/>
      <c r="I77"/>
      <c r="J77"/>
      <c r="K77"/>
    </row>
    <row r="78" spans="1:11" ht="18" customHeight="1">
      <c r="A78" s="66"/>
      <c r="I78"/>
      <c r="J78"/>
      <c r="K78"/>
    </row>
    <row r="79" spans="1:11" ht="18" customHeight="1">
      <c r="A79" s="48"/>
      <c r="I79"/>
      <c r="K79"/>
    </row>
    <row r="80" spans="10:11" ht="13.5">
      <c r="J80"/>
      <c r="K80"/>
    </row>
    <row r="81" ht="13.5">
      <c r="K81"/>
    </row>
    <row r="82" ht="13.5">
      <c r="K82"/>
    </row>
    <row r="83" ht="13.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2019-11-05T18:28:16Z</cp:lastPrinted>
  <dcterms:created xsi:type="dcterms:W3CDTF">2019-10-31T14:24:08Z</dcterms:created>
  <dcterms:modified xsi:type="dcterms:W3CDTF">2024-05-20T20:35:52Z</dcterms:modified>
  <cp:category/>
  <cp:version/>
  <cp:contentType/>
  <cp:contentStatus/>
</cp:coreProperties>
</file>