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<sst xmlns="http://schemas.openxmlformats.org/spreadsheetml/2006/main" count="87" uniqueCount="86">
  <si>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</si>
  <si>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</si>
  <si>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</si>
  <si>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</si>
  <si>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</si>
  <si>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</si>
  <si>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</si>
  <si>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</si>
  <si>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</si>
  <si>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</si>
  <si>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</si>
  <si>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</si>
  <si>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</si>
  <si>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</si>
  <si>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</si>
  <si>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</si>
  <si>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</si>
  <si>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</si>
  <si>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</si>
  <si>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</si>
  <si>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</si>
  <si>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</si>
  <si>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</si>
  <si>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</si>
  <si>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</si>
  <si>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</si>
  <si>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</si>
  <si>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</si>
  <si>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</si>
  <si>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</si>
  <si>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</si>
  <si>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</si>
  <si>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</si>
  <si>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</si>
  <si>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</si>
  <si>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</si>
  <si>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</si>
  <si>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</si>
  <si>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</si>
  <si>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</si>
  <si>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</si>
  <si>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</si>
  <si>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</si>
  <si>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</si>
  <si>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</si>
  <si>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</si>
  <si>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</si>
  <si>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</si>
  <si>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</si>
  <si>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</si>
  <si>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</si>
  <si>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</si>
  <si>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</si>
  <si>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</si>
  <si>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</si>
  <si>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</si>
  <si>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</si>
  <si>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</si>
  <si>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</si>
  <si>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</si>
  <si>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</si>
  <si>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</si>
  <si>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</si>
  <si>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</si>
  <si>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</si>
  <si>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</si>
  <si>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</si>
  <si>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</si>
  <si>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</si>
  <si>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</si>
  <si>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</si>
  <si>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</si>
  <si>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</si>
  <si>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</si>
  <si>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</si>
  <si>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</si>
  <si>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</si>
  <si>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</si>
  <si>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</si>
  <si>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</si>
  <si>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</si>
  <si>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</si>
  <si>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</si>
  <si>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</si>
  <si>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14/05/24 - VENCIMENTO 21/05/24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</si>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</sst>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86825</v>
      </c>
      <c r="C7" s="10">
        <f aca="true" t="shared" si="0" ref="C7:K7">C8+C11</f>
        <v>112224</v>
      </c>
      <c r="D7" s="10">
        <f t="shared" si="0"/>
        <v>337104</v>
      </c>
      <c r="E7" s="10">
        <f t="shared" si="0"/>
        <v>255988</v>
      </c>
      <c r="F7" s="10">
        <f t="shared" si="0"/>
        <v>272394</v>
      </c>
      <c r="G7" s="10">
        <f t="shared" si="0"/>
        <v>160257</v>
      </c>
      <c r="H7" s="10">
        <f t="shared" si="0"/>
        <v>110209</v>
      </c>
      <c r="I7" s="10">
        <f t="shared" si="0"/>
        <v>123813</v>
      </c>
      <c r="J7" s="10">
        <f t="shared" si="0"/>
        <v>129055</v>
      </c>
      <c r="K7" s="10">
        <f t="shared" si="0"/>
        <v>219710</v>
      </c>
      <c r="L7" s="10">
        <f aca="true" t="shared" si="1" ref="L7:L13">SUM(B7:K7)</f>
        <v>1807579</v>
      </c>
      <c r="M7" s="11"/>
    </row>
    <row r="8" spans="1:13" ht="17.25" customHeight="1">
      <c r="A8" s="12" t="s">
        <v>81</v>
      </c>
      <c r="B8" s="13">
        <f>B9+B10</f>
        <v>4394</v>
      </c>
      <c r="C8" s="13">
        <f aca="true" t="shared" si="2" ref="C8:K8">C9+C10</f>
        <v>4529</v>
      </c>
      <c r="D8" s="13">
        <f t="shared" si="2"/>
        <v>14769</v>
      </c>
      <c r="E8" s="13">
        <f t="shared" si="2"/>
        <v>9637</v>
      </c>
      <c r="F8" s="13">
        <f t="shared" si="2"/>
        <v>8836</v>
      </c>
      <c r="G8" s="13">
        <f t="shared" si="2"/>
        <v>7195</v>
      </c>
      <c r="H8" s="13">
        <f t="shared" si="2"/>
        <v>4209</v>
      </c>
      <c r="I8" s="13">
        <f t="shared" si="2"/>
        <v>4047</v>
      </c>
      <c r="J8" s="13">
        <f t="shared" si="2"/>
        <v>5800</v>
      </c>
      <c r="K8" s="13">
        <f t="shared" si="2"/>
        <v>8860</v>
      </c>
      <c r="L8" s="13">
        <f t="shared" si="1"/>
        <v>72276</v>
      </c>
      <c r="M8"/>
    </row>
    <row r="9" spans="1:13" ht="17.25" customHeight="1">
      <c r="A9" s="14" t="s">
        <v>18</v>
      </c>
      <c r="B9" s="15">
        <v>4391</v>
      </c>
      <c r="C9" s="15">
        <v>4529</v>
      </c>
      <c r="D9" s="15">
        <v>14769</v>
      </c>
      <c r="E9" s="15">
        <v>9637</v>
      </c>
      <c r="F9" s="15">
        <v>8836</v>
      </c>
      <c r="G9" s="15">
        <v>7195</v>
      </c>
      <c r="H9" s="15">
        <v>4135</v>
      </c>
      <c r="I9" s="15">
        <v>4047</v>
      </c>
      <c r="J9" s="15">
        <v>5800</v>
      </c>
      <c r="K9" s="15">
        <v>8860</v>
      </c>
      <c r="L9" s="13">
        <f t="shared" si="1"/>
        <v>72199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77</v>
      </c>
      <c r="M10"/>
    </row>
    <row r="11" spans="1:13" ht="17.25" customHeight="1">
      <c r="A11" s="12" t="s">
        <v>70</v>
      </c>
      <c r="B11" s="15">
        <v>82431</v>
      </c>
      <c r="C11" s="15">
        <v>107695</v>
      </c>
      <c r="D11" s="15">
        <v>322335</v>
      </c>
      <c r="E11" s="15">
        <v>246351</v>
      </c>
      <c r="F11" s="15">
        <v>263558</v>
      </c>
      <c r="G11" s="15">
        <v>153062</v>
      </c>
      <c r="H11" s="15">
        <v>106000</v>
      </c>
      <c r="I11" s="15">
        <v>119766</v>
      </c>
      <c r="J11" s="15">
        <v>123255</v>
      </c>
      <c r="K11" s="15">
        <v>210850</v>
      </c>
      <c r="L11" s="13">
        <f t="shared" si="1"/>
        <v>1735303</v>
      </c>
      <c r="M11" s="56"/>
    </row>
    <row r="12" spans="1:13" ht="17.25" customHeight="1">
      <c r="A12" s="14" t="s">
        <v>83</v>
      </c>
      <c r="B12" s="15">
        <v>9084</v>
      </c>
      <c r="C12" s="15">
        <v>7406</v>
      </c>
      <c r="D12" s="15">
        <v>26699</v>
      </c>
      <c r="E12" s="15">
        <v>22663</v>
      </c>
      <c r="F12" s="15">
        <v>21148</v>
      </c>
      <c r="G12" s="15">
        <v>13099</v>
      </c>
      <c r="H12" s="15">
        <v>9377</v>
      </c>
      <c r="I12" s="15">
        <v>6549</v>
      </c>
      <c r="J12" s="15">
        <v>8436</v>
      </c>
      <c r="K12" s="15">
        <v>13163</v>
      </c>
      <c r="L12" s="13">
        <f t="shared" si="1"/>
        <v>137624</v>
      </c>
      <c r="M12" s="56"/>
    </row>
    <row r="13" spans="1:13" ht="17.25" customHeight="1">
      <c r="A13" s="14" t="s">
        <v>71</v>
      </c>
      <c r="B13" s="15">
        <f>+B11-B12</f>
        <v>73347</v>
      </c>
      <c r="C13" s="15">
        <f aca="true" t="shared" si="3" ref="C13:K13">+C11-C12</f>
        <v>100289</v>
      </c>
      <c r="D13" s="15">
        <f t="shared" si="3"/>
        <v>295636</v>
      </c>
      <c r="E13" s="15">
        <f t="shared" si="3"/>
        <v>223688</v>
      </c>
      <c r="F13" s="15">
        <f t="shared" si="3"/>
        <v>242410</v>
      </c>
      <c r="G13" s="15">
        <f t="shared" si="3"/>
        <v>139963</v>
      </c>
      <c r="H13" s="15">
        <f t="shared" si="3"/>
        <v>96623</v>
      </c>
      <c r="I13" s="15">
        <f t="shared" si="3"/>
        <v>113217</v>
      </c>
      <c r="J13" s="15">
        <f t="shared" si="3"/>
        <v>114819</v>
      </c>
      <c r="K13" s="15">
        <f t="shared" si="3"/>
        <v>197687</v>
      </c>
      <c r="L13" s="13">
        <f t="shared" si="1"/>
        <v>1597679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1.064437401234772</v>
      </c>
      <c r="C18" s="22">
        <v>1.14938690888304</v>
      </c>
      <c r="D18" s="22">
        <v>1.034412399202877</v>
      </c>
      <c r="E18" s="22">
        <v>1.095728664826854</v>
      </c>
      <c r="F18" s="22">
        <v>1.16537652726688</v>
      </c>
      <c r="G18" s="22">
        <v>1.103124473317179</v>
      </c>
      <c r="H18" s="22">
        <v>0.997688159734939</v>
      </c>
      <c r="I18" s="22">
        <v>1.122028379511977</v>
      </c>
      <c r="J18" s="22">
        <v>1.225928515175358</v>
      </c>
      <c r="K18" s="22">
        <v>1.116467127056458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778856.4199999999</v>
      </c>
      <c r="C20" s="25">
        <f aca="true" t="shared" si="4" ref="C20:K20">SUM(C21:C30)</f>
        <v>549530.25</v>
      </c>
      <c r="D20" s="25">
        <f t="shared" si="4"/>
        <v>1785525.84</v>
      </c>
      <c r="E20" s="25">
        <f t="shared" si="4"/>
        <v>1446734.12</v>
      </c>
      <c r="F20" s="25">
        <f t="shared" si="4"/>
        <v>1474065.8900000001</v>
      </c>
      <c r="G20" s="25">
        <f t="shared" si="4"/>
        <v>887760.81</v>
      </c>
      <c r="H20" s="25">
        <f t="shared" si="4"/>
        <v>628158.77</v>
      </c>
      <c r="I20" s="25">
        <f t="shared" si="4"/>
        <v>631371.5400000002</v>
      </c>
      <c r="J20" s="25">
        <f t="shared" si="4"/>
        <v>778838.15</v>
      </c>
      <c r="K20" s="25">
        <f t="shared" si="4"/>
        <v>986182.0499999999</v>
      </c>
      <c r="L20" s="25">
        <f>SUM(B20:K20)</f>
        <v>9947023.84</v>
      </c>
      <c r="M20"/>
    </row>
    <row r="21" spans="1:13" ht="17.25" customHeight="1">
      <c r="A21" s="26" t="s">
        <v>22</v>
      </c>
      <c r="B21" s="52">
        <f>ROUND((B15+B16)*B7,2)</f>
        <v>636158.09</v>
      </c>
      <c r="C21" s="52">
        <f aca="true" t="shared" si="5" ref="C21:K21">ROUND((C15+C16)*C7,2)</f>
        <v>462957.67</v>
      </c>
      <c r="D21" s="52">
        <f t="shared" si="5"/>
        <v>1655146.93</v>
      </c>
      <c r="E21" s="52">
        <f t="shared" si="5"/>
        <v>1273130.72</v>
      </c>
      <c r="F21" s="52">
        <f t="shared" si="5"/>
        <v>1197008.19</v>
      </c>
      <c r="G21" s="52">
        <f t="shared" si="5"/>
        <v>774345.8</v>
      </c>
      <c r="H21" s="52">
        <f t="shared" si="5"/>
        <v>586587.4</v>
      </c>
      <c r="I21" s="52">
        <f t="shared" si="5"/>
        <v>546374.39</v>
      </c>
      <c r="J21" s="52">
        <f t="shared" si="5"/>
        <v>613346.79</v>
      </c>
      <c r="K21" s="52">
        <f t="shared" si="5"/>
        <v>852694.51</v>
      </c>
      <c r="L21" s="33">
        <f aca="true" t="shared" si="6" ref="L21:L28">SUM(B21:K21)</f>
        <v>8597750.49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40992.37</v>
      </c>
      <c r="C22" s="33">
        <f t="shared" si="7"/>
        <v>69159.82</v>
      </c>
      <c r="D22" s="33">
        <f t="shared" si="7"/>
        <v>56957.58</v>
      </c>
      <c r="E22" s="33">
        <f t="shared" si="7"/>
        <v>121875.1</v>
      </c>
      <c r="F22" s="33">
        <f t="shared" si="7"/>
        <v>197957.06</v>
      </c>
      <c r="G22" s="33">
        <f t="shared" si="7"/>
        <v>79854</v>
      </c>
      <c r="H22" s="33">
        <f t="shared" si="7"/>
        <v>-1356.1</v>
      </c>
      <c r="I22" s="33">
        <f t="shared" si="7"/>
        <v>66673.18</v>
      </c>
      <c r="J22" s="33">
        <f t="shared" si="7"/>
        <v>138572.53</v>
      </c>
      <c r="K22" s="33">
        <f t="shared" si="7"/>
        <v>99310.88</v>
      </c>
      <c r="L22" s="33">
        <f t="shared" si="6"/>
        <v>869996.42</v>
      </c>
      <c r="M22"/>
    </row>
    <row r="23" spans="1:13" ht="17.25" customHeight="1">
      <c r="A23" s="27" t="s">
        <v>24</v>
      </c>
      <c r="B23" s="33">
        <v>0</v>
      </c>
      <c r="C23" s="33">
        <v>14856.55</v>
      </c>
      <c r="D23" s="33">
        <v>67302.88</v>
      </c>
      <c r="E23" s="33">
        <v>37098.35</v>
      </c>
      <c r="F23" s="33">
        <v>55345.91</v>
      </c>
      <c r="G23" s="33">
        <v>32326.91</v>
      </c>
      <c r="H23" s="33">
        <v>23062.82</v>
      </c>
      <c r="I23" s="33">
        <v>15642.55</v>
      </c>
      <c r="J23" s="33">
        <v>22270.63</v>
      </c>
      <c r="K23" s="33">
        <v>29182.65</v>
      </c>
      <c r="L23" s="33">
        <f t="shared" si="6"/>
        <v>297089.25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430.23</v>
      </c>
      <c r="D26" s="33">
        <v>1396.89</v>
      </c>
      <c r="E26" s="33">
        <v>1132.76</v>
      </c>
      <c r="F26" s="33">
        <v>1154.54</v>
      </c>
      <c r="G26" s="33">
        <v>694.36</v>
      </c>
      <c r="H26" s="33">
        <v>492.86</v>
      </c>
      <c r="I26" s="33">
        <v>495.58</v>
      </c>
      <c r="J26" s="33">
        <v>609.95</v>
      </c>
      <c r="K26" s="33">
        <v>773.33</v>
      </c>
      <c r="L26" s="33">
        <f t="shared" si="6"/>
        <v>7790.449999999999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98864.19</v>
      </c>
      <c r="C29" s="33">
        <v>0</v>
      </c>
      <c r="D29" s="33">
        <v>0</v>
      </c>
      <c r="E29" s="33">
        <v>9053.54</v>
      </c>
      <c r="F29" s="33">
        <v>18077.1</v>
      </c>
      <c r="G29" s="33">
        <v>0</v>
      </c>
      <c r="H29" s="33">
        <v>17197.94</v>
      </c>
      <c r="I29" s="33">
        <v>0</v>
      </c>
      <c r="J29" s="33">
        <v>0</v>
      </c>
      <c r="K29" s="33">
        <v>0</v>
      </c>
      <c r="L29" s="33"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-126190.98999999999</v>
      </c>
      <c r="C32" s="33">
        <f t="shared" si="8"/>
        <v>-19927.6</v>
      </c>
      <c r="D32" s="33">
        <f t="shared" si="8"/>
        <v>-64983.6</v>
      </c>
      <c r="E32" s="33">
        <f t="shared" si="8"/>
        <v>1089429.0799999998</v>
      </c>
      <c r="F32" s="33">
        <f t="shared" si="8"/>
        <v>1305121.6</v>
      </c>
      <c r="G32" s="33">
        <f t="shared" si="8"/>
        <v>-31658</v>
      </c>
      <c r="H32" s="33">
        <f t="shared" si="8"/>
        <v>-24791.25</v>
      </c>
      <c r="I32" s="33">
        <f t="shared" si="8"/>
        <v>455611.66</v>
      </c>
      <c r="J32" s="33">
        <f t="shared" si="8"/>
        <v>-25520</v>
      </c>
      <c r="K32" s="33">
        <f t="shared" si="8"/>
        <v>-38984</v>
      </c>
      <c r="L32" s="33">
        <f aca="true" t="shared" si="9" ref="L32:L39">SUM(B32:K32)</f>
        <v>2518106.9000000004</v>
      </c>
      <c r="M32"/>
    </row>
    <row r="33" spans="1:13" ht="18.75" customHeight="1">
      <c r="A33" s="27" t="s">
        <v>28</v>
      </c>
      <c r="B33" s="33">
        <f>B34+B35+B36+B37</f>
        <v>-19320.4</v>
      </c>
      <c r="C33" s="33">
        <f aca="true" t="shared" si="10" ref="C33:K33">C34+C35+C36+C37</f>
        <v>-19927.6</v>
      </c>
      <c r="D33" s="33">
        <f t="shared" si="10"/>
        <v>-64983.6</v>
      </c>
      <c r="E33" s="33">
        <f t="shared" si="10"/>
        <v>-42402.8</v>
      </c>
      <c r="F33" s="33">
        <f t="shared" si="10"/>
        <v>-38878.4</v>
      </c>
      <c r="G33" s="33">
        <f t="shared" si="10"/>
        <v>-31658</v>
      </c>
      <c r="H33" s="33">
        <f t="shared" si="10"/>
        <v>-18194</v>
      </c>
      <c r="I33" s="33">
        <f t="shared" si="10"/>
        <v>-30388.34</v>
      </c>
      <c r="J33" s="33">
        <f t="shared" si="10"/>
        <v>-25520</v>
      </c>
      <c r="K33" s="33">
        <f t="shared" si="10"/>
        <v>-38984</v>
      </c>
      <c r="L33" s="33">
        <f t="shared" si="9"/>
        <v>-330257.14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-19320.4</v>
      </c>
      <c r="C34" s="33">
        <f t="shared" si="11"/>
        <v>-19927.6</v>
      </c>
      <c r="D34" s="33">
        <f t="shared" si="11"/>
        <v>-64983.6</v>
      </c>
      <c r="E34" s="33">
        <f t="shared" si="11"/>
        <v>-42402.8</v>
      </c>
      <c r="F34" s="33">
        <f t="shared" si="11"/>
        <v>-38878.4</v>
      </c>
      <c r="G34" s="33">
        <f t="shared" si="11"/>
        <v>-31658</v>
      </c>
      <c r="H34" s="33">
        <f t="shared" si="11"/>
        <v>-18194</v>
      </c>
      <c r="I34" s="33">
        <f t="shared" si="11"/>
        <v>-17806.8</v>
      </c>
      <c r="J34" s="33">
        <f t="shared" si="11"/>
        <v>-25520</v>
      </c>
      <c r="K34" s="33">
        <f t="shared" si="11"/>
        <v>-38984</v>
      </c>
      <c r="L34" s="33">
        <f t="shared" si="9"/>
        <v>-317675.6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-12581.54</v>
      </c>
      <c r="J37" s="17">
        <v>0</v>
      </c>
      <c r="K37" s="17">
        <v>0</v>
      </c>
      <c r="L37" s="33">
        <f t="shared" si="9"/>
        <v>-12581.54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2848364.04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652665.4299999999</v>
      </c>
      <c r="C56" s="41">
        <f t="shared" si="16"/>
        <v>529602.65</v>
      </c>
      <c r="D56" s="41">
        <f t="shared" si="16"/>
        <v>1720542.24</v>
      </c>
      <c r="E56" s="41">
        <f t="shared" si="16"/>
        <v>2536163.2</v>
      </c>
      <c r="F56" s="41">
        <f t="shared" si="16"/>
        <v>2779187.49</v>
      </c>
      <c r="G56" s="41">
        <f t="shared" si="16"/>
        <v>856102.81</v>
      </c>
      <c r="H56" s="41">
        <f t="shared" si="16"/>
        <v>603367.52</v>
      </c>
      <c r="I56" s="41">
        <f t="shared" si="16"/>
        <v>1086983.2000000002</v>
      </c>
      <c r="J56" s="41">
        <f t="shared" si="16"/>
        <v>753318.15</v>
      </c>
      <c r="K56" s="41">
        <f t="shared" si="16"/>
        <v>947198.0499999999</v>
      </c>
      <c r="L56" s="42">
        <f t="shared" si="14"/>
        <v>12465130.74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652665.44</v>
      </c>
      <c r="C62" s="41">
        <f aca="true" t="shared" si="18" ref="C62:J62">SUM(C63:C74)</f>
        <v>529602.64</v>
      </c>
      <c r="D62" s="41">
        <f t="shared" si="18"/>
        <v>1720542.24</v>
      </c>
      <c r="E62" s="41">
        <f t="shared" si="18"/>
        <v>2536163.2</v>
      </c>
      <c r="F62" s="41">
        <f t="shared" si="18"/>
        <v>2779187.49</v>
      </c>
      <c r="G62" s="41">
        <f t="shared" si="18"/>
        <v>856102.81</v>
      </c>
      <c r="H62" s="41">
        <f t="shared" si="18"/>
        <v>603367.53</v>
      </c>
      <c r="I62" s="41">
        <f>SUM(I63:I79)</f>
        <v>1086983.2000000002</v>
      </c>
      <c r="J62" s="41">
        <f t="shared" si="18"/>
        <v>753318.15</v>
      </c>
      <c r="K62" s="41">
        <f>SUM(K63:K76)</f>
        <v>947198.05</v>
      </c>
      <c r="L62" s="41">
        <f>SUM(B62:K62)</f>
        <v>12465130.750000002</v>
      </c>
      <c r="M62" s="40"/>
    </row>
    <row r="63" spans="1:13" ht="18.75" customHeight="1">
      <c r="A63" s="46" t="s">
        <v>46</v>
      </c>
      <c r="B63" s="57">
        <v>652665.44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652665.44</v>
      </c>
      <c r="M63"/>
    </row>
    <row r="64" spans="1:13" ht="18.75" customHeight="1">
      <c r="A64" s="46" t="s">
        <v>55</v>
      </c>
      <c r="B64" s="17">
        <v>0</v>
      </c>
      <c r="C64" s="57">
        <v>463825.99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463825.99</v>
      </c>
      <c r="M64"/>
    </row>
    <row r="65" spans="1:13" ht="18.75" customHeight="1">
      <c r="A65" s="46" t="s">
        <v>56</v>
      </c>
      <c r="B65" s="17">
        <v>0</v>
      </c>
      <c r="C65" s="57">
        <v>65776.65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65776.65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1720542.24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1720542.24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2536163.2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2536163.2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2779187.49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2779187.49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856102.81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856102.81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603367.53</v>
      </c>
      <c r="I70" s="17">
        <v>0</v>
      </c>
      <c r="J70" s="17">
        <v>0</v>
      </c>
      <c r="K70" s="17"/>
      <c r="L70" s="41">
        <f t="shared" si="19"/>
        <v>603367.53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1086983.2000000002</v>
      </c>
      <c r="J71" s="17">
        <v>0</v>
      </c>
      <c r="K71" s="17">
        <v>0</v>
      </c>
      <c r="L71" s="41">
        <f t="shared" si="19"/>
        <v>1086983.2000000002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753318.15</v>
      </c>
      <c r="K72" s="17">
        <v>0</v>
      </c>
      <c r="L72" s="41">
        <f t="shared" si="19"/>
        <v>753318.15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568602.99</v>
      </c>
      <c r="L73" s="41">
        <f t="shared" si="19"/>
        <v>568602.99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378595.06</v>
      </c>
      <c r="L74" s="41">
        <f t="shared" si="19"/>
        <v>378595.06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2024-05-20T21:01:02Z</dcterms:modified>
  <cp:category/>
  <cp:version/>
  <cp:contentType/>
  <cp:contentStatus/>
</cp:coreProperties>
</file>