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<sst xmlns="http://schemas.openxmlformats.org/spreadsheetml/2006/main" count="87" uniqueCount="86">
  <si>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</si>
  <si>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</si>
  <si>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</si>
  <si>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</si>
  <si>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</si>
  <si>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</si>
  <si>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</si>
  <si>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</si>
  <si>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</si>
  <si>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</si>
  <si>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</si>
  <si>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</si>
  <si>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</si>
  <si>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</si>
  <si>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</si>
  <si>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</si>
  <si>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</si>
  <si>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</si>
  <si>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</si>
  <si>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</si>
  <si>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</si>
  <si>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</si>
  <si>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</si>
  <si>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</si>
  <si>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</si>
  <si>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</si>
  <si>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</si>
  <si>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</si>
  <si>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</si>
  <si>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</si>
  <si>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</si>
  <si>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</si>
  <si>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</si>
  <si>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</si>
  <si>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</si>
  <si>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</si>
  <si>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</si>
  <si>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</si>
  <si>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</si>
  <si>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</si>
  <si>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</si>
  <si>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</si>
  <si>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</si>
  <si>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</si>
  <si>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</si>
  <si>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</si>
  <si>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</si>
  <si>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</si>
  <si>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</si>
  <si>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</si>
  <si>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</si>
  <si>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</si>
  <si>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</si>
  <si>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</si>
  <si>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</si>
  <si>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</si>
  <si>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</si>
  <si>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</si>
  <si>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</si>
  <si>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</si>
  <si>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</si>
  <si>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</si>
  <si>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</si>
  <si>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</si>
  <si>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</si>
  <si>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</si>
  <si>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</si>
  <si>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</si>
  <si>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</si>
  <si>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</si>
  <si>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</si>
  <si>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</si>
  <si>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</si>
  <si>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</si>
  <si>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</si>
  <si>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</si>
  <si>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</si>
  <si>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</si>
  <si>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</si>
  <si>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</si>
  <si>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</si>
  <si>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</si>
  <si>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</si>
  <si>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</si>
  <si>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18/05/24 - VENCIMENTO 24/05/24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</si>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</sst>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45326</v>
      </c>
      <c r="C7" s="10">
        <f aca="true" t="shared" si="0" ref="C7:K7">C8+C11</f>
        <v>60795</v>
      </c>
      <c r="D7" s="10">
        <f t="shared" si="0"/>
        <v>190552</v>
      </c>
      <c r="E7" s="10">
        <f t="shared" si="0"/>
        <v>145571</v>
      </c>
      <c r="F7" s="10">
        <f t="shared" si="0"/>
        <v>164802</v>
      </c>
      <c r="G7" s="10">
        <f t="shared" si="0"/>
        <v>78288</v>
      </c>
      <c r="H7" s="10">
        <f t="shared" si="0"/>
        <v>53660</v>
      </c>
      <c r="I7" s="10">
        <f t="shared" si="0"/>
        <v>73409</v>
      </c>
      <c r="J7" s="10">
        <f t="shared" si="0"/>
        <v>47746</v>
      </c>
      <c r="K7" s="10">
        <f t="shared" si="0"/>
        <v>127231</v>
      </c>
      <c r="L7" s="10">
        <f aca="true" t="shared" si="1" ref="L7:L13">SUM(B7:K7)</f>
        <v>987380</v>
      </c>
      <c r="M7" s="11"/>
    </row>
    <row r="8" spans="1:13" ht="17.25" customHeight="1">
      <c r="A8" s="12" t="s">
        <v>81</v>
      </c>
      <c r="B8" s="13">
        <f>B9+B10</f>
        <v>3294</v>
      </c>
      <c r="C8" s="13">
        <f aca="true" t="shared" si="2" ref="C8:K8">C9+C10</f>
        <v>3409</v>
      </c>
      <c r="D8" s="13">
        <f t="shared" si="2"/>
        <v>11580</v>
      </c>
      <c r="E8" s="13">
        <f t="shared" si="2"/>
        <v>8039</v>
      </c>
      <c r="F8" s="13">
        <f t="shared" si="2"/>
        <v>7817</v>
      </c>
      <c r="G8" s="13">
        <f t="shared" si="2"/>
        <v>4821</v>
      </c>
      <c r="H8" s="13">
        <f t="shared" si="2"/>
        <v>2632</v>
      </c>
      <c r="I8" s="13">
        <f t="shared" si="2"/>
        <v>3016</v>
      </c>
      <c r="J8" s="13">
        <f t="shared" si="2"/>
        <v>2685</v>
      </c>
      <c r="K8" s="13">
        <f t="shared" si="2"/>
        <v>6255</v>
      </c>
      <c r="L8" s="13">
        <f t="shared" si="1"/>
        <v>53548</v>
      </c>
      <c r="M8"/>
    </row>
    <row r="9" spans="1:13" ht="17.25" customHeight="1">
      <c r="A9" s="14" t="s">
        <v>18</v>
      </c>
      <c r="B9" s="15">
        <v>3292</v>
      </c>
      <c r="C9" s="15">
        <v>3409</v>
      </c>
      <c r="D9" s="15">
        <v>11580</v>
      </c>
      <c r="E9" s="15">
        <v>8039</v>
      </c>
      <c r="F9" s="15">
        <v>7817</v>
      </c>
      <c r="G9" s="15">
        <v>4821</v>
      </c>
      <c r="H9" s="15">
        <v>2602</v>
      </c>
      <c r="I9" s="15">
        <v>3016</v>
      </c>
      <c r="J9" s="15">
        <v>2685</v>
      </c>
      <c r="K9" s="15">
        <v>6255</v>
      </c>
      <c r="L9" s="13">
        <f t="shared" si="1"/>
        <v>53516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32</v>
      </c>
      <c r="M10"/>
    </row>
    <row r="11" spans="1:13" ht="17.25" customHeight="1">
      <c r="A11" s="12" t="s">
        <v>70</v>
      </c>
      <c r="B11" s="15">
        <v>42032</v>
      </c>
      <c r="C11" s="15">
        <v>57386</v>
      </c>
      <c r="D11" s="15">
        <v>178972</v>
      </c>
      <c r="E11" s="15">
        <v>137532</v>
      </c>
      <c r="F11" s="15">
        <v>156985</v>
      </c>
      <c r="G11" s="15">
        <v>73467</v>
      </c>
      <c r="H11" s="15">
        <v>51028</v>
      </c>
      <c r="I11" s="15">
        <v>70393</v>
      </c>
      <c r="J11" s="15">
        <v>45061</v>
      </c>
      <c r="K11" s="15">
        <v>120976</v>
      </c>
      <c r="L11" s="13">
        <f t="shared" si="1"/>
        <v>933832</v>
      </c>
      <c r="M11" s="56"/>
    </row>
    <row r="12" spans="1:13" ht="17.25" customHeight="1">
      <c r="A12" s="14" t="s">
        <v>83</v>
      </c>
      <c r="B12" s="15">
        <v>5186</v>
      </c>
      <c r="C12" s="15">
        <v>4973</v>
      </c>
      <c r="D12" s="15">
        <v>16049</v>
      </c>
      <c r="E12" s="15">
        <v>14528</v>
      </c>
      <c r="F12" s="15">
        <v>14850</v>
      </c>
      <c r="G12" s="15">
        <v>7670</v>
      </c>
      <c r="H12" s="15">
        <v>5314</v>
      </c>
      <c r="I12" s="15">
        <v>4018</v>
      </c>
      <c r="J12" s="15">
        <v>3704</v>
      </c>
      <c r="K12" s="15">
        <v>8252</v>
      </c>
      <c r="L12" s="13">
        <f t="shared" si="1"/>
        <v>84544</v>
      </c>
      <c r="M12" s="56"/>
    </row>
    <row r="13" spans="1:13" ht="17.25" customHeight="1">
      <c r="A13" s="14" t="s">
        <v>71</v>
      </c>
      <c r="B13" s="15">
        <f>+B11-B12</f>
        <v>36846</v>
      </c>
      <c r="C13" s="15">
        <f aca="true" t="shared" si="3" ref="C13:K13">+C11-C12</f>
        <v>52413</v>
      </c>
      <c r="D13" s="15">
        <f t="shared" si="3"/>
        <v>162923</v>
      </c>
      <c r="E13" s="15">
        <f t="shared" si="3"/>
        <v>123004</v>
      </c>
      <c r="F13" s="15">
        <f t="shared" si="3"/>
        <v>142135</v>
      </c>
      <c r="G13" s="15">
        <f t="shared" si="3"/>
        <v>65797</v>
      </c>
      <c r="H13" s="15">
        <f t="shared" si="3"/>
        <v>45714</v>
      </c>
      <c r="I13" s="15">
        <f t="shared" si="3"/>
        <v>66375</v>
      </c>
      <c r="J13" s="15">
        <f t="shared" si="3"/>
        <v>41357</v>
      </c>
      <c r="K13" s="15">
        <f t="shared" si="3"/>
        <v>112724</v>
      </c>
      <c r="L13" s="13">
        <f t="shared" si="1"/>
        <v>849288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1.088227760150852</v>
      </c>
      <c r="C18" s="22">
        <v>1.141995809161363</v>
      </c>
      <c r="D18" s="22">
        <v>1.049516633651347</v>
      </c>
      <c r="E18" s="22">
        <v>1.129879531116436</v>
      </c>
      <c r="F18" s="22">
        <v>1.182770501450469</v>
      </c>
      <c r="G18" s="22">
        <v>1.110708888590593</v>
      </c>
      <c r="H18" s="22">
        <v>1.002619628355356</v>
      </c>
      <c r="I18" s="22">
        <v>1.112766914379983</v>
      </c>
      <c r="J18" s="22">
        <v>1.243851787536964</v>
      </c>
      <c r="K18" s="22">
        <v>1.102833004966088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463403.21</v>
      </c>
      <c r="C20" s="25">
        <f aca="true" t="shared" si="4" ref="C20:K20">SUM(C21:C30)</f>
        <v>297876.42</v>
      </c>
      <c r="D20" s="25">
        <f t="shared" si="4"/>
        <v>1032488.8299999998</v>
      </c>
      <c r="E20" s="25">
        <f t="shared" si="4"/>
        <v>863113.04</v>
      </c>
      <c r="F20" s="25">
        <f t="shared" si="4"/>
        <v>914464.8200000001</v>
      </c>
      <c r="G20" s="25">
        <f t="shared" si="4"/>
        <v>440788.13</v>
      </c>
      <c r="H20" s="25">
        <f t="shared" si="4"/>
        <v>318572.2799999999</v>
      </c>
      <c r="I20" s="25">
        <f t="shared" si="4"/>
        <v>372432.03</v>
      </c>
      <c r="J20" s="25">
        <f t="shared" si="4"/>
        <v>297057.75999999995</v>
      </c>
      <c r="K20" s="25">
        <f t="shared" si="4"/>
        <v>569187.3699999999</v>
      </c>
      <c r="L20" s="25">
        <f>SUM(B20:K20)</f>
        <v>5569383.890000001</v>
      </c>
      <c r="M20"/>
    </row>
    <row r="21" spans="1:13" ht="17.25" customHeight="1">
      <c r="A21" s="26" t="s">
        <v>22</v>
      </c>
      <c r="B21" s="52">
        <f>ROUND((B15+B16)*B7,2)</f>
        <v>332099.07</v>
      </c>
      <c r="C21" s="52">
        <f aca="true" t="shared" si="5" ref="C21:K21">ROUND((C15+C16)*C7,2)</f>
        <v>250797.61</v>
      </c>
      <c r="D21" s="52">
        <f t="shared" si="5"/>
        <v>935591.26</v>
      </c>
      <c r="E21" s="52">
        <f t="shared" si="5"/>
        <v>723982.81</v>
      </c>
      <c r="F21" s="52">
        <f t="shared" si="5"/>
        <v>724205.91</v>
      </c>
      <c r="G21" s="52">
        <f t="shared" si="5"/>
        <v>378279.79</v>
      </c>
      <c r="H21" s="52">
        <f t="shared" si="5"/>
        <v>285605.35</v>
      </c>
      <c r="I21" s="52">
        <f t="shared" si="5"/>
        <v>323946.58</v>
      </c>
      <c r="J21" s="52">
        <f t="shared" si="5"/>
        <v>226917.64</v>
      </c>
      <c r="K21" s="52">
        <f t="shared" si="5"/>
        <v>493783.51</v>
      </c>
      <c r="L21" s="33">
        <f aca="true" t="shared" si="6" ref="L21:L29">SUM(B21:K21)</f>
        <v>4675209.53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29300.36</v>
      </c>
      <c r="C22" s="33">
        <f t="shared" si="7"/>
        <v>35612.21</v>
      </c>
      <c r="D22" s="33">
        <f t="shared" si="7"/>
        <v>46327.33</v>
      </c>
      <c r="E22" s="33">
        <f t="shared" si="7"/>
        <v>94030.55</v>
      </c>
      <c r="F22" s="33">
        <f t="shared" si="7"/>
        <v>132363.48</v>
      </c>
      <c r="G22" s="33">
        <f t="shared" si="7"/>
        <v>41878.94</v>
      </c>
      <c r="H22" s="33">
        <f t="shared" si="7"/>
        <v>748.18</v>
      </c>
      <c r="I22" s="33">
        <f t="shared" si="7"/>
        <v>36530.46</v>
      </c>
      <c r="J22" s="33">
        <f t="shared" si="7"/>
        <v>55334.27</v>
      </c>
      <c r="K22" s="33">
        <f t="shared" si="7"/>
        <v>50777.24</v>
      </c>
      <c r="L22" s="33">
        <f t="shared" si="6"/>
        <v>522903.0200000001</v>
      </c>
      <c r="M22"/>
    </row>
    <row r="23" spans="1:13" ht="17.25" customHeight="1">
      <c r="A23" s="27" t="s">
        <v>24</v>
      </c>
      <c r="B23" s="33">
        <v>0</v>
      </c>
      <c r="C23" s="33">
        <v>8951.23</v>
      </c>
      <c r="D23" s="33">
        <v>44500.81</v>
      </c>
      <c r="E23" s="33">
        <v>30486.7</v>
      </c>
      <c r="F23" s="33">
        <v>34063.29</v>
      </c>
      <c r="G23" s="33">
        <v>19515.11</v>
      </c>
      <c r="H23" s="33">
        <v>12370.1</v>
      </c>
      <c r="I23" s="33">
        <v>9284.46</v>
      </c>
      <c r="J23" s="33">
        <v>10380.94</v>
      </c>
      <c r="K23" s="33">
        <v>19662.57</v>
      </c>
      <c r="L23" s="33">
        <f t="shared" si="6"/>
        <v>189215.21000000002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604.5</v>
      </c>
      <c r="C26" s="33">
        <v>389.39</v>
      </c>
      <c r="D26" s="33">
        <v>1347.87</v>
      </c>
      <c r="E26" s="33">
        <v>1124.59</v>
      </c>
      <c r="F26" s="33">
        <v>1192.66</v>
      </c>
      <c r="G26" s="33">
        <v>574.55</v>
      </c>
      <c r="H26" s="33">
        <v>416.62</v>
      </c>
      <c r="I26" s="33">
        <v>484.69</v>
      </c>
      <c r="J26" s="33">
        <v>386.66</v>
      </c>
      <c r="K26" s="33">
        <v>743.37</v>
      </c>
      <c r="L26" s="33">
        <f t="shared" si="6"/>
        <v>7264.899999999999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4401.27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/>
      <c r="D29" s="33"/>
      <c r="E29" s="33">
        <v>9044.74</v>
      </c>
      <c r="F29" s="33">
        <v>18116.39</v>
      </c>
      <c r="G29" s="33"/>
      <c r="H29" s="33">
        <v>17258.18</v>
      </c>
      <c r="I29" s="33">
        <v>0</v>
      </c>
      <c r="J29" s="33">
        <v>0</v>
      </c>
      <c r="K29" s="33">
        <v>0</v>
      </c>
      <c r="L29" s="33">
        <f t="shared" si="6"/>
        <v>143586.77000000002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-121355.39</v>
      </c>
      <c r="C32" s="33">
        <f t="shared" si="8"/>
        <v>-14999.6</v>
      </c>
      <c r="D32" s="33">
        <f t="shared" si="8"/>
        <v>-50952</v>
      </c>
      <c r="E32" s="33">
        <f t="shared" si="8"/>
        <v>-797139.72</v>
      </c>
      <c r="F32" s="33">
        <f t="shared" si="8"/>
        <v>-876394.8</v>
      </c>
      <c r="G32" s="33">
        <f t="shared" si="8"/>
        <v>-21212.4</v>
      </c>
      <c r="H32" s="33">
        <f t="shared" si="8"/>
        <v>-18046.05</v>
      </c>
      <c r="I32" s="33">
        <f t="shared" si="8"/>
        <v>-328270.4</v>
      </c>
      <c r="J32" s="33">
        <f t="shared" si="8"/>
        <v>-11814</v>
      </c>
      <c r="K32" s="33">
        <f t="shared" si="8"/>
        <v>-27522</v>
      </c>
      <c r="L32" s="33">
        <f aca="true" t="shared" si="9" ref="L32:L39">SUM(B32:K32)</f>
        <v>-2267706.36</v>
      </c>
      <c r="M32"/>
    </row>
    <row r="33" spans="1:13" ht="18.75" customHeight="1">
      <c r="A33" s="27" t="s">
        <v>28</v>
      </c>
      <c r="B33" s="33">
        <f>B34+B35+B36+B37</f>
        <v>-14484.8</v>
      </c>
      <c r="C33" s="33">
        <f aca="true" t="shared" si="10" ref="C33:K33">C34+C35+C36+C37</f>
        <v>-14999.6</v>
      </c>
      <c r="D33" s="33">
        <f t="shared" si="10"/>
        <v>-50952</v>
      </c>
      <c r="E33" s="33">
        <f t="shared" si="10"/>
        <v>-35371.6</v>
      </c>
      <c r="F33" s="33">
        <f t="shared" si="10"/>
        <v>-34394.8</v>
      </c>
      <c r="G33" s="33">
        <f t="shared" si="10"/>
        <v>-21212.4</v>
      </c>
      <c r="H33" s="33">
        <f t="shared" si="10"/>
        <v>-11448.8</v>
      </c>
      <c r="I33" s="33">
        <f t="shared" si="10"/>
        <v>-13270.4</v>
      </c>
      <c r="J33" s="33">
        <f t="shared" si="10"/>
        <v>-11814</v>
      </c>
      <c r="K33" s="33">
        <f t="shared" si="10"/>
        <v>-27522</v>
      </c>
      <c r="L33" s="33">
        <f t="shared" si="9"/>
        <v>-235470.39999999997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-14484.8</v>
      </c>
      <c r="C34" s="33">
        <f t="shared" si="11"/>
        <v>-14999.6</v>
      </c>
      <c r="D34" s="33">
        <f t="shared" si="11"/>
        <v>-50952</v>
      </c>
      <c r="E34" s="33">
        <f t="shared" si="11"/>
        <v>-35371.6</v>
      </c>
      <c r="F34" s="33">
        <f t="shared" si="11"/>
        <v>-34394.8</v>
      </c>
      <c r="G34" s="33">
        <f t="shared" si="11"/>
        <v>-21212.4</v>
      </c>
      <c r="H34" s="33">
        <f t="shared" si="11"/>
        <v>-11448.8</v>
      </c>
      <c r="I34" s="33">
        <f t="shared" si="11"/>
        <v>-13270.4</v>
      </c>
      <c r="J34" s="33">
        <f t="shared" si="11"/>
        <v>-11814</v>
      </c>
      <c r="K34" s="33">
        <f t="shared" si="11"/>
        <v>-27522</v>
      </c>
      <c r="L34" s="33">
        <f t="shared" si="9"/>
        <v>-235470.39999999997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-2032235.96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342047.82</v>
      </c>
      <c r="C56" s="41">
        <f t="shared" si="16"/>
        <v>282876.82</v>
      </c>
      <c r="D56" s="41">
        <f t="shared" si="16"/>
        <v>981536.8299999998</v>
      </c>
      <c r="E56" s="41">
        <f t="shared" si="16"/>
        <v>65973.32000000007</v>
      </c>
      <c r="F56" s="41">
        <f t="shared" si="16"/>
        <v>38070.02000000002</v>
      </c>
      <c r="G56" s="41">
        <f t="shared" si="16"/>
        <v>419575.73</v>
      </c>
      <c r="H56" s="41">
        <f t="shared" si="16"/>
        <v>300526.2299999999</v>
      </c>
      <c r="I56" s="41">
        <f t="shared" si="16"/>
        <v>44161.630000000005</v>
      </c>
      <c r="J56" s="41">
        <f t="shared" si="16"/>
        <v>285243.75999999995</v>
      </c>
      <c r="K56" s="41">
        <f t="shared" si="16"/>
        <v>541665.3699999999</v>
      </c>
      <c r="L56" s="42">
        <f t="shared" si="14"/>
        <v>3301677.5299999993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342047.82</v>
      </c>
      <c r="C62" s="41">
        <f aca="true" t="shared" si="18" ref="C62:J62">SUM(C63:C74)</f>
        <v>282876.82</v>
      </c>
      <c r="D62" s="41">
        <f t="shared" si="18"/>
        <v>981536.83</v>
      </c>
      <c r="E62" s="41">
        <f t="shared" si="18"/>
        <v>65973.32</v>
      </c>
      <c r="F62" s="41">
        <f t="shared" si="18"/>
        <v>38070.02</v>
      </c>
      <c r="G62" s="41">
        <f t="shared" si="18"/>
        <v>419575.73</v>
      </c>
      <c r="H62" s="41">
        <f t="shared" si="18"/>
        <v>300526.23</v>
      </c>
      <c r="I62" s="41">
        <f>SUM(I63:I79)</f>
        <v>44161.63</v>
      </c>
      <c r="J62" s="41">
        <f t="shared" si="18"/>
        <v>285243.76</v>
      </c>
      <c r="K62" s="41">
        <f>SUM(K63:K76)</f>
        <v>541665.37</v>
      </c>
      <c r="L62" s="41">
        <f>SUM(B62:K62)</f>
        <v>3301677.5300000003</v>
      </c>
      <c r="M62" s="40"/>
    </row>
    <row r="63" spans="1:13" ht="18.75" customHeight="1">
      <c r="A63" s="46" t="s">
        <v>46</v>
      </c>
      <c r="B63" s="57">
        <v>342047.82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342047.82</v>
      </c>
      <c r="M63"/>
    </row>
    <row r="64" spans="1:13" ht="18.75" customHeight="1">
      <c r="A64" s="46" t="s">
        <v>55</v>
      </c>
      <c r="B64" s="17">
        <v>0</v>
      </c>
      <c r="C64" s="57">
        <v>247828.38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247828.38</v>
      </c>
      <c r="M64"/>
    </row>
    <row r="65" spans="1:13" ht="18.75" customHeight="1">
      <c r="A65" s="46" t="s">
        <v>56</v>
      </c>
      <c r="B65" s="17">
        <v>0</v>
      </c>
      <c r="C65" s="57">
        <v>35048.44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35048.44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981536.83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981536.83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65973.32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65973.32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38070.02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38070.02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419575.73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419575.73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300526.23</v>
      </c>
      <c r="I70" s="17">
        <v>0</v>
      </c>
      <c r="J70" s="17">
        <v>0</v>
      </c>
      <c r="K70" s="17">
        <v>0</v>
      </c>
      <c r="L70" s="41">
        <f t="shared" si="19"/>
        <v>300526.23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44161.63</v>
      </c>
      <c r="J71" s="17">
        <v>0</v>
      </c>
      <c r="K71" s="17">
        <v>0</v>
      </c>
      <c r="L71" s="41">
        <f t="shared" si="19"/>
        <v>44161.63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285243.76</v>
      </c>
      <c r="K72" s="17">
        <v>0</v>
      </c>
      <c r="L72" s="41">
        <f t="shared" si="19"/>
        <v>285243.76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296670.12</v>
      </c>
      <c r="L73" s="41">
        <f t="shared" si="19"/>
        <v>296670.12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244995.25</v>
      </c>
      <c r="L74" s="41">
        <f t="shared" si="19"/>
        <v>244995.25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2024-05-24T12:26:50Z</dcterms:modified>
  <cp:category/>
  <cp:version/>
  <cp:contentType/>
  <cp:contentStatus/>
</cp:coreProperties>
</file>