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<sst xmlns="http://schemas.openxmlformats.org/spreadsheetml/2006/main" count="88" uniqueCount="87">
  <si>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</si>
  <si>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</si>
  <si>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</si>
  <si>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</si>
  <si>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</si>
  <si>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</si>
  <si>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</si>
  <si>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</si>
  <si>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</si>
  <si>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</si>
  <si>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</si>
  <si>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</si>
  <si>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</si>
  <si>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</si>
  <si>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</si>
  <si>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</si>
  <si>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</si>
  <si>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</si>
  <si>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</si>
  <si>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</si>
  <si>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</si>
  <si>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</si>
  <si>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</si>
  <si>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</si>
  <si>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</si>
  <si>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</si>
  <si>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</si>
  <si>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</si>
  <si>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</si>
  <si>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</si>
  <si>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</si>
  <si>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</si>
  <si>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</si>
  <si>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</si>
  <si>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</si>
  <si>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</si>
  <si>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</si>
  <si>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</si>
  <si>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</si>
  <si>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</si>
  <si>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</si>
  <si>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</si>
  <si>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</si>
  <si>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</si>
  <si>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</si>
  <si>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</si>
  <si>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</si>
  <si>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</si>
  <si>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</si>
  <si>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</si>
  <si>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</si>
  <si>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</si>
  <si>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</si>
  <si>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</si>
  <si>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</si>
  <si>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</si>
  <si>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</si>
  <si>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</si>
  <si>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</si>
  <si>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</si>
  <si>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</si>
  <si>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</si>
  <si>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</si>
  <si>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</si>
  <si>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</si>
  <si>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</si>
  <si>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</si>
  <si>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</si>
  <si>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</si>
  <si>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</si>
  <si>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</si>
  <si>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</si>
  <si>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</si>
  <si>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</si>
  <si>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</si>
  <si>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</si>
  <si>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</si>
  <si>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</si>
  <si>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</si>
  <si>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</si>
  <si>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</si>
  <si>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</si>
  <si>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</si>
  <si>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</si>
  <si>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19/05/24 - VENCIMENTO 24/05/24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</si>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</sst>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66" t="s">
        <v>86</v>
      </c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28942</v>
      </c>
      <c r="C7" s="10">
        <f aca="true" t="shared" si="0" ref="C7:K7">C8+C11</f>
        <v>40046</v>
      </c>
      <c r="D7" s="10">
        <f t="shared" si="0"/>
        <v>124685</v>
      </c>
      <c r="E7" s="10">
        <f t="shared" si="0"/>
        <v>103502</v>
      </c>
      <c r="F7" s="10">
        <f t="shared" si="0"/>
        <v>124025</v>
      </c>
      <c r="G7" s="10">
        <f t="shared" si="0"/>
        <v>51953</v>
      </c>
      <c r="H7" s="10">
        <f t="shared" si="0"/>
        <v>43162</v>
      </c>
      <c r="I7" s="10">
        <f t="shared" si="0"/>
        <v>50637</v>
      </c>
      <c r="J7" s="10">
        <f t="shared" si="0"/>
        <v>34544</v>
      </c>
      <c r="K7" s="10">
        <f t="shared" si="0"/>
        <v>89804</v>
      </c>
      <c r="L7" s="10">
        <f aca="true" t="shared" si="1" ref="L7:L13">SUM(B7:K7)</f>
        <v>691300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28942</v>
      </c>
      <c r="C11" s="15">
        <v>40046</v>
      </c>
      <c r="D11" s="15">
        <v>124685</v>
      </c>
      <c r="E11" s="15">
        <v>103502</v>
      </c>
      <c r="F11" s="15">
        <v>124025</v>
      </c>
      <c r="G11" s="15">
        <v>51953</v>
      </c>
      <c r="H11" s="15">
        <v>43162</v>
      </c>
      <c r="I11" s="15">
        <v>50637</v>
      </c>
      <c r="J11" s="15">
        <v>34544</v>
      </c>
      <c r="K11" s="15">
        <v>89804</v>
      </c>
      <c r="L11" s="13">
        <f t="shared" si="1"/>
        <v>691300</v>
      </c>
      <c r="M11" s="56"/>
    </row>
    <row r="12" spans="1:13" ht="17.25" customHeight="1">
      <c r="A12" s="14" t="s">
        <v>83</v>
      </c>
      <c r="B12" s="15">
        <v>2553</v>
      </c>
      <c r="C12" s="15">
        <v>2818</v>
      </c>
      <c r="D12" s="15">
        <v>8153</v>
      </c>
      <c r="E12" s="15">
        <v>8050</v>
      </c>
      <c r="F12" s="15">
        <v>8467</v>
      </c>
      <c r="G12" s="15">
        <v>3858</v>
      </c>
      <c r="H12" s="15">
        <v>3359</v>
      </c>
      <c r="I12" s="15">
        <v>2224</v>
      </c>
      <c r="J12" s="15">
        <v>1780</v>
      </c>
      <c r="K12" s="15">
        <v>4635</v>
      </c>
      <c r="L12" s="13">
        <f t="shared" si="1"/>
        <v>45897</v>
      </c>
      <c r="M12" s="56"/>
    </row>
    <row r="13" spans="1:13" ht="17.25" customHeight="1">
      <c r="A13" s="14" t="s">
        <v>71</v>
      </c>
      <c r="B13" s="15">
        <f>+B11-B12</f>
        <v>26389</v>
      </c>
      <c r="C13" s="15">
        <f aca="true" t="shared" si="3" ref="C13:K13">+C11-C12</f>
        <v>37228</v>
      </c>
      <c r="D13" s="15">
        <f t="shared" si="3"/>
        <v>116532</v>
      </c>
      <c r="E13" s="15">
        <f t="shared" si="3"/>
        <v>95452</v>
      </c>
      <c r="F13" s="15">
        <f t="shared" si="3"/>
        <v>115558</v>
      </c>
      <c r="G13" s="15">
        <f t="shared" si="3"/>
        <v>48095</v>
      </c>
      <c r="H13" s="15">
        <f t="shared" si="3"/>
        <v>39803</v>
      </c>
      <c r="I13" s="15">
        <f t="shared" si="3"/>
        <v>48413</v>
      </c>
      <c r="J13" s="15">
        <f t="shared" si="3"/>
        <v>32764</v>
      </c>
      <c r="K13" s="15">
        <f t="shared" si="3"/>
        <v>85169</v>
      </c>
      <c r="L13" s="13">
        <f t="shared" si="1"/>
        <v>645403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1.111715446901088</v>
      </c>
      <c r="C18" s="22">
        <v>1.141089248021111</v>
      </c>
      <c r="D18" s="22">
        <v>1.050825155179006</v>
      </c>
      <c r="E18" s="22">
        <v>1.138483221016659</v>
      </c>
      <c r="F18" s="22">
        <v>1.191620974061046</v>
      </c>
      <c r="G18" s="22">
        <v>1.097244718739848</v>
      </c>
      <c r="H18" s="22">
        <v>1.002619628355356</v>
      </c>
      <c r="I18" s="22">
        <v>1.11934708584351</v>
      </c>
      <c r="J18" s="22">
        <v>1.262961879171227</v>
      </c>
      <c r="K18" s="22">
        <v>1.120997555997114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337784.15</v>
      </c>
      <c r="C20" s="25">
        <f aca="true" t="shared" si="4" ref="C20:K20">SUM(C21:C30)</f>
        <v>198719.71</v>
      </c>
      <c r="D20" s="25">
        <f t="shared" si="4"/>
        <v>679358.9899999999</v>
      </c>
      <c r="E20" s="25">
        <f t="shared" si="4"/>
        <v>626278.6300000001</v>
      </c>
      <c r="F20" s="25">
        <f t="shared" si="4"/>
        <v>697600.09</v>
      </c>
      <c r="G20" s="25">
        <f t="shared" si="4"/>
        <v>292138.31000000006</v>
      </c>
      <c r="H20" s="25">
        <f t="shared" si="4"/>
        <v>260640.10999999996</v>
      </c>
      <c r="I20" s="25">
        <f t="shared" si="4"/>
        <v>259101.54</v>
      </c>
      <c r="J20" s="25">
        <f t="shared" si="4"/>
        <v>220398</v>
      </c>
      <c r="K20" s="25">
        <f t="shared" si="4"/>
        <v>411705.1099999999</v>
      </c>
      <c r="L20" s="25">
        <f>SUM(B20:K20)</f>
        <v>3983724.6399999997</v>
      </c>
      <c r="M20"/>
    </row>
    <row r="21" spans="1:13" ht="17.25" customHeight="1">
      <c r="A21" s="26" t="s">
        <v>22</v>
      </c>
      <c r="B21" s="52">
        <f>ROUND((B15+B16)*B7,2)</f>
        <v>212055.14</v>
      </c>
      <c r="C21" s="52">
        <f aca="true" t="shared" si="5" ref="C21:K21">ROUND((C15+C16)*C7,2)</f>
        <v>165201.76</v>
      </c>
      <c r="D21" s="52">
        <f t="shared" si="5"/>
        <v>612190.88</v>
      </c>
      <c r="E21" s="52">
        <f t="shared" si="5"/>
        <v>514756.85</v>
      </c>
      <c r="F21" s="52">
        <f t="shared" si="5"/>
        <v>545015.46</v>
      </c>
      <c r="G21" s="52">
        <f t="shared" si="5"/>
        <v>251031.7</v>
      </c>
      <c r="H21" s="52">
        <f t="shared" si="5"/>
        <v>229729.75</v>
      </c>
      <c r="I21" s="52">
        <f t="shared" si="5"/>
        <v>223456.02</v>
      </c>
      <c r="J21" s="52">
        <f t="shared" si="5"/>
        <v>164173.81</v>
      </c>
      <c r="K21" s="52">
        <f t="shared" si="5"/>
        <v>348529.32</v>
      </c>
      <c r="L21" s="33">
        <f aca="true" t="shared" si="6" ref="L21:L29">SUM(B21:K21)</f>
        <v>3266140.69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23689.83</v>
      </c>
      <c r="C22" s="33">
        <f t="shared" si="7"/>
        <v>23308.19</v>
      </c>
      <c r="D22" s="33">
        <f t="shared" si="7"/>
        <v>31114.7</v>
      </c>
      <c r="E22" s="33">
        <f t="shared" si="7"/>
        <v>71285.19</v>
      </c>
      <c r="F22" s="33">
        <f t="shared" si="7"/>
        <v>104436.39</v>
      </c>
      <c r="G22" s="33">
        <f t="shared" si="7"/>
        <v>24411.51</v>
      </c>
      <c r="H22" s="33">
        <f t="shared" si="7"/>
        <v>601.81</v>
      </c>
      <c r="I22" s="33">
        <f t="shared" si="7"/>
        <v>26668.82</v>
      </c>
      <c r="J22" s="33">
        <f t="shared" si="7"/>
        <v>43171.45</v>
      </c>
      <c r="K22" s="33">
        <f t="shared" si="7"/>
        <v>42171.2</v>
      </c>
      <c r="L22" s="33">
        <f t="shared" si="6"/>
        <v>390859.09</v>
      </c>
      <c r="M22"/>
    </row>
    <row r="23" spans="1:13" ht="17.25" customHeight="1">
      <c r="A23" s="27" t="s">
        <v>24</v>
      </c>
      <c r="B23" s="33">
        <v>0</v>
      </c>
      <c r="C23" s="33">
        <v>7708.01</v>
      </c>
      <c r="D23" s="33">
        <v>30043.88</v>
      </c>
      <c r="E23" s="33">
        <v>25542.18</v>
      </c>
      <c r="F23" s="33">
        <v>24185.39</v>
      </c>
      <c r="G23" s="33">
        <v>15599.87</v>
      </c>
      <c r="H23" s="33">
        <v>10380.94</v>
      </c>
      <c r="I23" s="33">
        <v>6300.72</v>
      </c>
      <c r="J23" s="33">
        <v>8595.15</v>
      </c>
      <c r="K23" s="33">
        <v>16002.42</v>
      </c>
      <c r="L23" s="33">
        <f t="shared" si="6"/>
        <v>144358.56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375.77</v>
      </c>
      <c r="D26" s="33">
        <v>1287.97</v>
      </c>
      <c r="E26" s="33">
        <v>1187.22</v>
      </c>
      <c r="F26" s="33">
        <v>1323.37</v>
      </c>
      <c r="G26" s="33">
        <v>555.49</v>
      </c>
      <c r="H26" s="33">
        <v>495.58</v>
      </c>
      <c r="I26" s="33">
        <v>490.14</v>
      </c>
      <c r="J26" s="33">
        <v>419.34</v>
      </c>
      <c r="K26" s="33">
        <v>781.49</v>
      </c>
      <c r="L26" s="33">
        <f t="shared" si="6"/>
        <v>7556.2699999999995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4401.27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99167.46</v>
      </c>
      <c r="C29" s="33"/>
      <c r="D29" s="33"/>
      <c r="E29" s="33">
        <v>9063.54</v>
      </c>
      <c r="F29" s="33">
        <v>18116.39</v>
      </c>
      <c r="G29" s="33"/>
      <c r="H29" s="33">
        <v>17258.18</v>
      </c>
      <c r="I29" s="33">
        <v>0</v>
      </c>
      <c r="J29" s="33">
        <v>0</v>
      </c>
      <c r="K29" s="33">
        <v>0</v>
      </c>
      <c r="L29" s="33">
        <f t="shared" si="6"/>
        <v>143605.57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-6597.25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-1173835.96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-1173835.96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230913.56000000003</v>
      </c>
      <c r="C56" s="41">
        <f t="shared" si="16"/>
        <v>198719.71</v>
      </c>
      <c r="D56" s="41">
        <f t="shared" si="16"/>
        <v>679358.9899999999</v>
      </c>
      <c r="E56" s="41">
        <f t="shared" si="16"/>
        <v>238910.51000000013</v>
      </c>
      <c r="F56" s="41">
        <f t="shared" si="16"/>
        <v>195600.08999999997</v>
      </c>
      <c r="G56" s="41">
        <f t="shared" si="16"/>
        <v>292138.31000000006</v>
      </c>
      <c r="H56" s="41">
        <f t="shared" si="16"/>
        <v>254042.85999999996</v>
      </c>
      <c r="I56" s="41">
        <f t="shared" si="16"/>
        <v>88101.54000000001</v>
      </c>
      <c r="J56" s="41">
        <f t="shared" si="16"/>
        <v>220398</v>
      </c>
      <c r="K56" s="41">
        <f t="shared" si="16"/>
        <v>411705.1099999999</v>
      </c>
      <c r="L56" s="42">
        <f t="shared" si="14"/>
        <v>2809888.6799999997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230913.56</v>
      </c>
      <c r="C62" s="41">
        <f aca="true" t="shared" si="18" ref="C62:J62">SUM(C63:C74)</f>
        <v>198719.71</v>
      </c>
      <c r="D62" s="41">
        <f t="shared" si="18"/>
        <v>679358.99</v>
      </c>
      <c r="E62" s="41">
        <f t="shared" si="18"/>
        <v>238910.51</v>
      </c>
      <c r="F62" s="41">
        <f t="shared" si="18"/>
        <v>195600.09</v>
      </c>
      <c r="G62" s="41">
        <f t="shared" si="18"/>
        <v>292138.31</v>
      </c>
      <c r="H62" s="41">
        <f t="shared" si="18"/>
        <v>254042.86</v>
      </c>
      <c r="I62" s="41">
        <f>SUM(I63:I79)</f>
        <v>88101.54</v>
      </c>
      <c r="J62" s="41">
        <f t="shared" si="18"/>
        <v>220398</v>
      </c>
      <c r="K62" s="41">
        <f>SUM(K63:K76)</f>
        <v>411705.11</v>
      </c>
      <c r="L62" s="41">
        <f>SUM(B62:K62)</f>
        <v>2809888.68</v>
      </c>
      <c r="M62" s="40"/>
    </row>
    <row r="63" spans="1:13" ht="18.75" customHeight="1">
      <c r="A63" s="46" t="s">
        <v>46</v>
      </c>
      <c r="B63" s="57">
        <v>230913.56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230913.56</v>
      </c>
      <c r="M63"/>
    </row>
    <row r="64" spans="1:13" ht="18.75" customHeight="1">
      <c r="A64" s="46" t="s">
        <v>55</v>
      </c>
      <c r="B64" s="17">
        <v>0</v>
      </c>
      <c r="C64" s="57">
        <v>174138.08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174138.08</v>
      </c>
      <c r="M64"/>
    </row>
    <row r="65" spans="1:13" ht="18.75" customHeight="1">
      <c r="A65" s="46" t="s">
        <v>56</v>
      </c>
      <c r="B65" s="17">
        <v>0</v>
      </c>
      <c r="C65" s="57">
        <v>24581.63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24581.63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679358.99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679358.99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238910.51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238910.51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195600.09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195600.09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292138.31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292138.31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254042.86</v>
      </c>
      <c r="I70" s="17">
        <v>0</v>
      </c>
      <c r="J70" s="17">
        <v>0</v>
      </c>
      <c r="K70" s="17">
        <v>0</v>
      </c>
      <c r="L70" s="41">
        <f t="shared" si="19"/>
        <v>254042.86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88101.54</v>
      </c>
      <c r="J71" s="17">
        <v>0</v>
      </c>
      <c r="K71" s="17">
        <v>0</v>
      </c>
      <c r="L71" s="41">
        <f t="shared" si="19"/>
        <v>88101.54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220398</v>
      </c>
      <c r="K72" s="17">
        <v>0</v>
      </c>
      <c r="L72" s="41">
        <f t="shared" si="19"/>
        <v>220398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199635.81</v>
      </c>
      <c r="L73" s="41">
        <f t="shared" si="19"/>
        <v>199635.81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212069.3</v>
      </c>
      <c r="L74" s="41">
        <f t="shared" si="19"/>
        <v>212069.3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2024-05-24T12:57:52Z</dcterms:modified>
  <cp:category/>
  <cp:version/>
  <cp:contentType/>
  <cp:contentStatus/>
</cp:coreProperties>
</file>