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<sst xmlns="http://schemas.openxmlformats.org/spreadsheetml/2006/main" count="88" uniqueCount="87">
  <si>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</si>
  <si>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</si>
  <si>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</si>
  <si>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</si>
  <si>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</si>
  <si>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</si>
  <si>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</si>
  <si>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</si>
  <si>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</si>
  <si>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</si>
  <si>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</si>
  <si>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</si>
  <si>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</si>
  <si>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</si>
  <si>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</si>
  <si>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</si>
  <si>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</si>
  <si>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</si>
  <si>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</si>
  <si>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</si>
  <si>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</si>
  <si>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</si>
  <si>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</si>
  <si>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</si>
  <si>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</si>
  <si>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</si>
  <si>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</si>
  <si>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</si>
  <si>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</si>
  <si>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</si>
  <si>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</si>
  <si>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</si>
  <si>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</si>
  <si>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</si>
  <si>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</si>
  <si>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</si>
  <si>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</si>
  <si>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</si>
  <si>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</si>
  <si>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</si>
  <si>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</si>
  <si>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</si>
  <si>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</si>
  <si>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</si>
  <si>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</si>
  <si>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</si>
  <si>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</si>
  <si>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</si>
  <si>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</si>
  <si>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</si>
  <si>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</si>
  <si>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</si>
  <si>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</si>
  <si>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</si>
  <si>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</si>
  <si>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</si>
  <si>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</si>
  <si>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</si>
  <si>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</si>
  <si>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</si>
  <si>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</si>
  <si>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</si>
  <si>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</si>
  <si>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</si>
  <si>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</si>
  <si>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</si>
  <si>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</si>
  <si>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</si>
  <si>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</si>
  <si>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</si>
  <si>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</si>
  <si>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</si>
  <si>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</si>
  <si>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</si>
  <si>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</si>
  <si>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</si>
  <si>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</si>
  <si>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</si>
  <si>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</si>
  <si>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</si>
  <si>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</si>
  <si>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</si>
  <si>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</si>
  <si>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24/05/24 - VENCIMENTO 03/06/24</t>
  </si>
  <si>
    <t>4.9. Remuneração Veículos Elétricos</t>
  </si>
  <si>
    <t>5.3. Revisão de Remuneração pelo Transporte Coletivo ¹</t>
  </si>
  <si>
    <t>¹ Energia para tração de março e abril.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</si>
</sst>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84564</v>
      </c>
      <c r="C7" s="10">
        <f aca="true" t="shared" si="0" ref="C7:K7">C8+C11</f>
        <v>109170</v>
      </c>
      <c r="D7" s="10">
        <f t="shared" si="0"/>
        <v>328971</v>
      </c>
      <c r="E7" s="10">
        <f t="shared" si="0"/>
        <v>248928</v>
      </c>
      <c r="F7" s="10">
        <f t="shared" si="0"/>
        <v>267282</v>
      </c>
      <c r="G7" s="10">
        <f t="shared" si="0"/>
        <v>152899</v>
      </c>
      <c r="H7" s="10">
        <f t="shared" si="0"/>
        <v>106814</v>
      </c>
      <c r="I7" s="10">
        <f t="shared" si="0"/>
        <v>121960</v>
      </c>
      <c r="J7" s="10">
        <f t="shared" si="0"/>
        <v>123515</v>
      </c>
      <c r="K7" s="10">
        <f t="shared" si="0"/>
        <v>219711</v>
      </c>
      <c r="L7" s="10">
        <f aca="true" t="shared" si="1" ref="L7:L13">SUM(B7:K7)</f>
        <v>1763814</v>
      </c>
      <c r="M7" s="11"/>
    </row>
    <row r="8" spans="1:13" ht="17.25" customHeight="1">
      <c r="A8" s="12" t="s">
        <v>80</v>
      </c>
      <c r="B8" s="13">
        <f>B9+B10</f>
        <v>4547</v>
      </c>
      <c r="C8" s="13">
        <f aca="true" t="shared" si="2" ref="C8:K8">C9+C10</f>
        <v>4702</v>
      </c>
      <c r="D8" s="13">
        <f t="shared" si="2"/>
        <v>14966</v>
      </c>
      <c r="E8" s="13">
        <f t="shared" si="2"/>
        <v>9821</v>
      </c>
      <c r="F8" s="13">
        <f t="shared" si="2"/>
        <v>9540</v>
      </c>
      <c r="G8" s="13">
        <f t="shared" si="2"/>
        <v>7381</v>
      </c>
      <c r="H8" s="13">
        <f t="shared" si="2"/>
        <v>4323</v>
      </c>
      <c r="I8" s="13">
        <f t="shared" si="2"/>
        <v>4202</v>
      </c>
      <c r="J8" s="13">
        <f t="shared" si="2"/>
        <v>5615</v>
      </c>
      <c r="K8" s="13">
        <f t="shared" si="2"/>
        <v>9026</v>
      </c>
      <c r="L8" s="13">
        <f t="shared" si="1"/>
        <v>74123</v>
      </c>
      <c r="M8"/>
    </row>
    <row r="9" spans="1:13" ht="17.25" customHeight="1">
      <c r="A9" s="14" t="s">
        <v>18</v>
      </c>
      <c r="B9" s="15">
        <v>4546</v>
      </c>
      <c r="C9" s="15">
        <v>4702</v>
      </c>
      <c r="D9" s="15">
        <v>14966</v>
      </c>
      <c r="E9" s="15">
        <v>9821</v>
      </c>
      <c r="F9" s="15">
        <v>9540</v>
      </c>
      <c r="G9" s="15">
        <v>7381</v>
      </c>
      <c r="H9" s="15">
        <v>4194</v>
      </c>
      <c r="I9" s="15">
        <v>4202</v>
      </c>
      <c r="J9" s="15">
        <v>5615</v>
      </c>
      <c r="K9" s="15">
        <v>9026</v>
      </c>
      <c r="L9" s="13">
        <f t="shared" si="1"/>
        <v>73993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129</v>
      </c>
      <c r="I10" s="15">
        <v>0</v>
      </c>
      <c r="J10" s="15">
        <v>0</v>
      </c>
      <c r="K10" s="15">
        <v>0</v>
      </c>
      <c r="L10" s="13">
        <f t="shared" si="1"/>
        <v>130</v>
      </c>
      <c r="M10"/>
    </row>
    <row r="11" spans="1:13" ht="17.25" customHeight="1">
      <c r="A11" s="12" t="s">
        <v>69</v>
      </c>
      <c r="B11" s="15">
        <v>80017</v>
      </c>
      <c r="C11" s="15">
        <v>104468</v>
      </c>
      <c r="D11" s="15">
        <v>314005</v>
      </c>
      <c r="E11" s="15">
        <v>239107</v>
      </c>
      <c r="F11" s="15">
        <v>257742</v>
      </c>
      <c r="G11" s="15">
        <v>145518</v>
      </c>
      <c r="H11" s="15">
        <v>102491</v>
      </c>
      <c r="I11" s="15">
        <v>117758</v>
      </c>
      <c r="J11" s="15">
        <v>117900</v>
      </c>
      <c r="K11" s="15">
        <v>210685</v>
      </c>
      <c r="L11" s="13">
        <f t="shared" si="1"/>
        <v>1689691</v>
      </c>
      <c r="M11" s="56"/>
    </row>
    <row r="12" spans="1:13" ht="17.25" customHeight="1">
      <c r="A12" s="14" t="s">
        <v>82</v>
      </c>
      <c r="B12" s="15">
        <v>8629</v>
      </c>
      <c r="C12" s="15">
        <v>7257</v>
      </c>
      <c r="D12" s="15">
        <v>25743</v>
      </c>
      <c r="E12" s="15">
        <v>22193</v>
      </c>
      <c r="F12" s="15">
        <v>21132</v>
      </c>
      <c r="G12" s="15">
        <v>12823</v>
      </c>
      <c r="H12" s="15">
        <v>9001</v>
      </c>
      <c r="I12" s="15">
        <v>6588</v>
      </c>
      <c r="J12" s="15">
        <v>7910</v>
      </c>
      <c r="K12" s="15">
        <v>13056</v>
      </c>
      <c r="L12" s="13">
        <f t="shared" si="1"/>
        <v>134332</v>
      </c>
      <c r="M12" s="56"/>
    </row>
    <row r="13" spans="1:13" ht="17.25" customHeight="1">
      <c r="A13" s="14" t="s">
        <v>70</v>
      </c>
      <c r="B13" s="15">
        <f>+B11-B12</f>
        <v>71388</v>
      </c>
      <c r="C13" s="15">
        <f aca="true" t="shared" si="3" ref="C13:K13">+C11-C12</f>
        <v>97211</v>
      </c>
      <c r="D13" s="15">
        <f t="shared" si="3"/>
        <v>288262</v>
      </c>
      <c r="E13" s="15">
        <f t="shared" si="3"/>
        <v>216914</v>
      </c>
      <c r="F13" s="15">
        <f t="shared" si="3"/>
        <v>236610</v>
      </c>
      <c r="G13" s="15">
        <f t="shared" si="3"/>
        <v>132695</v>
      </c>
      <c r="H13" s="15">
        <f t="shared" si="3"/>
        <v>93490</v>
      </c>
      <c r="I13" s="15">
        <f t="shared" si="3"/>
        <v>111170</v>
      </c>
      <c r="J13" s="15">
        <f t="shared" si="3"/>
        <v>109990</v>
      </c>
      <c r="K13" s="15">
        <f t="shared" si="3"/>
        <v>197629</v>
      </c>
      <c r="L13" s="13">
        <f t="shared" si="1"/>
        <v>1555359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1.122827612558378</v>
      </c>
      <c r="C18" s="22">
        <v>1.197009863906678</v>
      </c>
      <c r="D18" s="22">
        <v>1.073469811873126</v>
      </c>
      <c r="E18" s="22">
        <v>1.137549690108127</v>
      </c>
      <c r="F18" s="22">
        <v>1.208086061558862</v>
      </c>
      <c r="G18" s="22">
        <v>1.169225883525383</v>
      </c>
      <c r="H18" s="22">
        <v>1.048618759822606</v>
      </c>
      <c r="I18" s="22">
        <v>1.155940792434836</v>
      </c>
      <c r="J18" s="22">
        <v>1.284684306576039</v>
      </c>
      <c r="K18" s="22">
        <v>1.136600396745502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797713.63</v>
      </c>
      <c r="C20" s="25">
        <f aca="true" t="shared" si="4" ref="C20:K20">SUM(C21:C30)</f>
        <v>556742.86</v>
      </c>
      <c r="D20" s="25">
        <f t="shared" si="4"/>
        <v>1807206.49</v>
      </c>
      <c r="E20" s="25">
        <f t="shared" si="4"/>
        <v>1459845.83</v>
      </c>
      <c r="F20" s="25">
        <f t="shared" si="4"/>
        <v>1498134.29</v>
      </c>
      <c r="G20" s="25">
        <f t="shared" si="4"/>
        <v>897495.68</v>
      </c>
      <c r="H20" s="25">
        <f t="shared" si="4"/>
        <v>639205.5200000001</v>
      </c>
      <c r="I20" s="25">
        <f t="shared" si="4"/>
        <v>639759.2100000001</v>
      </c>
      <c r="J20" s="25">
        <f t="shared" si="4"/>
        <v>781003.1000000001</v>
      </c>
      <c r="K20" s="25">
        <f t="shared" si="4"/>
        <v>1003607.58</v>
      </c>
      <c r="L20" s="25">
        <f>SUM(B20:K20)</f>
        <v>10080714.190000001</v>
      </c>
      <c r="M20"/>
    </row>
    <row r="21" spans="1:13" ht="17.25" customHeight="1">
      <c r="A21" s="26" t="s">
        <v>22</v>
      </c>
      <c r="B21" s="52">
        <f>ROUND((B15+B16)*B7,2)</f>
        <v>619591.97</v>
      </c>
      <c r="C21" s="52">
        <f aca="true" t="shared" si="5" ref="C21:K21">ROUND((C15+C16)*C7,2)</f>
        <v>450359</v>
      </c>
      <c r="D21" s="52">
        <f t="shared" si="5"/>
        <v>1615214.71</v>
      </c>
      <c r="E21" s="52">
        <f t="shared" si="5"/>
        <v>1238018.52</v>
      </c>
      <c r="F21" s="52">
        <f t="shared" si="5"/>
        <v>1174544.02</v>
      </c>
      <c r="G21" s="52">
        <f t="shared" si="5"/>
        <v>738792.68</v>
      </c>
      <c r="H21" s="52">
        <f t="shared" si="5"/>
        <v>568517.52</v>
      </c>
      <c r="I21" s="52">
        <f t="shared" si="5"/>
        <v>538197.28</v>
      </c>
      <c r="J21" s="52">
        <f t="shared" si="5"/>
        <v>587017.39</v>
      </c>
      <c r="K21" s="52">
        <f t="shared" si="5"/>
        <v>852698.39</v>
      </c>
      <c r="L21" s="33">
        <f aca="true" t="shared" si="6" ref="L21:L29">SUM(B21:K21)</f>
        <v>8382951.4799999995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76103</v>
      </c>
      <c r="C22" s="33">
        <f t="shared" si="7"/>
        <v>88725.17</v>
      </c>
      <c r="D22" s="33">
        <f t="shared" si="7"/>
        <v>118669.52</v>
      </c>
      <c r="E22" s="33">
        <f t="shared" si="7"/>
        <v>170289.06</v>
      </c>
      <c r="F22" s="33">
        <f t="shared" si="7"/>
        <v>244406.24</v>
      </c>
      <c r="G22" s="33">
        <f t="shared" si="7"/>
        <v>125022.84</v>
      </c>
      <c r="H22" s="33">
        <f t="shared" si="7"/>
        <v>27640.62</v>
      </c>
      <c r="I22" s="33">
        <f t="shared" si="7"/>
        <v>83926.91</v>
      </c>
      <c r="J22" s="33">
        <f t="shared" si="7"/>
        <v>167114.64</v>
      </c>
      <c r="K22" s="33">
        <f t="shared" si="7"/>
        <v>116478.94</v>
      </c>
      <c r="L22" s="33">
        <f t="shared" si="6"/>
        <v>1218376.94</v>
      </c>
      <c r="M22"/>
    </row>
    <row r="23" spans="1:13" ht="17.25" customHeight="1">
      <c r="A23" s="27" t="s">
        <v>24</v>
      </c>
      <c r="B23" s="33">
        <v>0</v>
      </c>
      <c r="C23" s="33">
        <v>15105.2</v>
      </c>
      <c r="D23" s="33">
        <v>67209.26</v>
      </c>
      <c r="E23" s="33">
        <v>36923.23</v>
      </c>
      <c r="F23" s="33">
        <v>55390.01</v>
      </c>
      <c r="G23" s="33">
        <v>32448.78</v>
      </c>
      <c r="H23" s="33">
        <v>23137.55</v>
      </c>
      <c r="I23" s="33">
        <v>14956.32</v>
      </c>
      <c r="J23" s="33">
        <v>22231.04</v>
      </c>
      <c r="K23" s="33">
        <v>29436.19</v>
      </c>
      <c r="L23" s="33">
        <f t="shared" si="6"/>
        <v>296837.58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615.39</v>
      </c>
      <c r="C26" s="33">
        <v>427.51</v>
      </c>
      <c r="D26" s="33">
        <v>1391.44</v>
      </c>
      <c r="E26" s="33">
        <v>1124.59</v>
      </c>
      <c r="F26" s="33">
        <v>1154.54</v>
      </c>
      <c r="G26" s="33">
        <v>691.64</v>
      </c>
      <c r="H26" s="33">
        <v>492.86</v>
      </c>
      <c r="I26" s="33">
        <v>492.86</v>
      </c>
      <c r="J26" s="33">
        <v>601.78</v>
      </c>
      <c r="K26" s="33">
        <v>773.33</v>
      </c>
      <c r="L26" s="33">
        <f t="shared" si="6"/>
        <v>7765.94</v>
      </c>
      <c r="M26" s="56"/>
    </row>
    <row r="27" spans="1:13" ht="17.25" customHeight="1">
      <c r="A27" s="27" t="s">
        <v>73</v>
      </c>
      <c r="B27" s="33">
        <v>317.62</v>
      </c>
      <c r="C27" s="33">
        <v>247.21</v>
      </c>
      <c r="D27" s="33">
        <v>805.7</v>
      </c>
      <c r="E27" s="33">
        <v>616.17</v>
      </c>
      <c r="F27" s="33">
        <v>672.08</v>
      </c>
      <c r="G27" s="33">
        <v>376.34</v>
      </c>
      <c r="H27" s="33">
        <v>275.37</v>
      </c>
      <c r="I27" s="33">
        <v>283.54</v>
      </c>
      <c r="J27" s="33">
        <v>341.74</v>
      </c>
      <c r="K27" s="33">
        <v>468.27</v>
      </c>
      <c r="L27" s="33">
        <f t="shared" si="6"/>
        <v>4404.040000000001</v>
      </c>
      <c r="M27" s="56"/>
    </row>
    <row r="28" spans="1:13" ht="17.25" customHeight="1">
      <c r="A28" s="27" t="s">
        <v>74</v>
      </c>
      <c r="B28" s="33">
        <v>148.14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2023.7600000000002</v>
      </c>
      <c r="M28" s="56"/>
    </row>
    <row r="29" spans="1:13" ht="17.25" customHeight="1">
      <c r="A29" s="27" t="s">
        <v>84</v>
      </c>
      <c r="B29" s="33">
        <v>99167.46</v>
      </c>
      <c r="C29" s="33"/>
      <c r="D29" s="33"/>
      <c r="E29" s="33">
        <v>9046.78</v>
      </c>
      <c r="F29" s="33">
        <v>18116.39</v>
      </c>
      <c r="G29" s="33"/>
      <c r="H29" s="33">
        <v>17243.12</v>
      </c>
      <c r="I29" s="33"/>
      <c r="J29" s="33">
        <v>0</v>
      </c>
      <c r="K29" s="33">
        <v>0</v>
      </c>
      <c r="L29" s="33">
        <f t="shared" si="6"/>
        <v>143573.75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-527415.15</v>
      </c>
      <c r="C32" s="33">
        <f t="shared" si="8"/>
        <v>-35752.29</v>
      </c>
      <c r="D32" s="33">
        <f t="shared" si="8"/>
        <v>-114187.93</v>
      </c>
      <c r="E32" s="33">
        <f t="shared" si="8"/>
        <v>287620.0299999999</v>
      </c>
      <c r="F32" s="33">
        <f t="shared" si="8"/>
        <v>370024.02</v>
      </c>
      <c r="G32" s="33">
        <f t="shared" si="8"/>
        <v>-80470.02</v>
      </c>
      <c r="H32" s="33">
        <f t="shared" si="8"/>
        <v>-27491.07</v>
      </c>
      <c r="I32" s="33">
        <f t="shared" si="8"/>
        <v>115511.79999999997</v>
      </c>
      <c r="J32" s="33">
        <f t="shared" si="8"/>
        <v>-62705.24</v>
      </c>
      <c r="K32" s="33">
        <f t="shared" si="8"/>
        <v>-49190.54</v>
      </c>
      <c r="L32" s="33">
        <f aca="true" t="shared" si="9" ref="L32:L39">SUM(B32:K32)</f>
        <v>-124056.39000000022</v>
      </c>
      <c r="M32"/>
    </row>
    <row r="33" spans="1:13" ht="18.75" customHeight="1">
      <c r="A33" s="27" t="s">
        <v>28</v>
      </c>
      <c r="B33" s="33">
        <f>B34+B35+B36+B37</f>
        <v>-20002.4</v>
      </c>
      <c r="C33" s="33">
        <f aca="true" t="shared" si="10" ref="C33:K33">C34+C35+C36+C37</f>
        <v>-20688.8</v>
      </c>
      <c r="D33" s="33">
        <f t="shared" si="10"/>
        <v>-65850.4</v>
      </c>
      <c r="E33" s="33">
        <f t="shared" si="10"/>
        <v>-43212.4</v>
      </c>
      <c r="F33" s="33">
        <f t="shared" si="10"/>
        <v>-41976</v>
      </c>
      <c r="G33" s="33">
        <f t="shared" si="10"/>
        <v>-32476.4</v>
      </c>
      <c r="H33" s="33">
        <f t="shared" si="10"/>
        <v>-18453.6</v>
      </c>
      <c r="I33" s="33">
        <f t="shared" si="10"/>
        <v>-18488.8</v>
      </c>
      <c r="J33" s="33">
        <f t="shared" si="10"/>
        <v>-24706</v>
      </c>
      <c r="K33" s="33">
        <f t="shared" si="10"/>
        <v>-39714.4</v>
      </c>
      <c r="L33" s="33">
        <f t="shared" si="9"/>
        <v>-325569.2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-20002.4</v>
      </c>
      <c r="C34" s="33">
        <f t="shared" si="11"/>
        <v>-20688.8</v>
      </c>
      <c r="D34" s="33">
        <f t="shared" si="11"/>
        <v>-65850.4</v>
      </c>
      <c r="E34" s="33">
        <f t="shared" si="11"/>
        <v>-43212.4</v>
      </c>
      <c r="F34" s="33">
        <f t="shared" si="11"/>
        <v>-41976</v>
      </c>
      <c r="G34" s="33">
        <f t="shared" si="11"/>
        <v>-32476.4</v>
      </c>
      <c r="H34" s="33">
        <f t="shared" si="11"/>
        <v>-18453.6</v>
      </c>
      <c r="I34" s="33">
        <f t="shared" si="11"/>
        <v>-18488.8</v>
      </c>
      <c r="J34" s="33">
        <f t="shared" si="11"/>
        <v>-24706</v>
      </c>
      <c r="K34" s="33">
        <f t="shared" si="11"/>
        <v>-39714.4</v>
      </c>
      <c r="L34" s="33">
        <f t="shared" si="9"/>
        <v>-325569.2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-113801.04</v>
      </c>
      <c r="C38" s="38">
        <f aca="true" t="shared" si="12" ref="C38:K38">SUM(C39:C50)</f>
        <v>-15063.49</v>
      </c>
      <c r="D38" s="38">
        <f t="shared" si="12"/>
        <v>-48337.53</v>
      </c>
      <c r="E38" s="38">
        <f t="shared" si="12"/>
        <v>330832.42999999993</v>
      </c>
      <c r="F38" s="38">
        <f t="shared" si="12"/>
        <v>412000.02</v>
      </c>
      <c r="G38" s="38">
        <f t="shared" si="12"/>
        <v>-47993.62</v>
      </c>
      <c r="H38" s="38">
        <f t="shared" si="12"/>
        <v>-9037.47</v>
      </c>
      <c r="I38" s="38">
        <f t="shared" si="12"/>
        <v>134000.59999999998</v>
      </c>
      <c r="J38" s="38">
        <f t="shared" si="12"/>
        <v>-37999.24</v>
      </c>
      <c r="K38" s="38">
        <f t="shared" si="12"/>
        <v>-9476.14</v>
      </c>
      <c r="L38" s="33">
        <f t="shared" si="9"/>
        <v>595124.5199999999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-6930.45</v>
      </c>
      <c r="C42" s="17">
        <v>-15063.49</v>
      </c>
      <c r="D42" s="17">
        <v>-48337.53</v>
      </c>
      <c r="E42" s="17">
        <v>-44999.45</v>
      </c>
      <c r="F42" s="17">
        <v>-89999.98</v>
      </c>
      <c r="G42" s="17">
        <v>-47993.62</v>
      </c>
      <c r="H42" s="17">
        <v>-2440.22</v>
      </c>
      <c r="I42" s="17">
        <v>-36999.4</v>
      </c>
      <c r="J42" s="17">
        <v>-37999.24</v>
      </c>
      <c r="K42" s="17">
        <v>-9476.14</v>
      </c>
      <c r="L42" s="30">
        <f aca="true" t="shared" si="13" ref="L42:L49">SUM(B42:K42)</f>
        <v>-340239.52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1560600</v>
      </c>
      <c r="F47" s="17">
        <v>1732000</v>
      </c>
      <c r="G47" s="17">
        <v>0</v>
      </c>
      <c r="H47" s="17">
        <v>0</v>
      </c>
      <c r="I47" s="17">
        <v>706500</v>
      </c>
      <c r="J47" s="17">
        <v>0</v>
      </c>
      <c r="K47" s="17">
        <v>0</v>
      </c>
      <c r="L47" s="17">
        <f>SUM(B47:K47)</f>
        <v>3999100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85</v>
      </c>
      <c r="B51" s="17">
        <v>-393611.71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-393611.71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270298.48</v>
      </c>
      <c r="C56" s="41">
        <f t="shared" si="16"/>
        <v>520990.57</v>
      </c>
      <c r="D56" s="41">
        <f t="shared" si="16"/>
        <v>1693018.56</v>
      </c>
      <c r="E56" s="41">
        <f t="shared" si="16"/>
        <v>1747465.8599999999</v>
      </c>
      <c r="F56" s="41">
        <f t="shared" si="16"/>
        <v>1868158.31</v>
      </c>
      <c r="G56" s="41">
        <f t="shared" si="16"/>
        <v>817025.66</v>
      </c>
      <c r="H56" s="41">
        <f t="shared" si="16"/>
        <v>611714.4500000002</v>
      </c>
      <c r="I56" s="41">
        <f t="shared" si="16"/>
        <v>755271.01</v>
      </c>
      <c r="J56" s="41">
        <f t="shared" si="16"/>
        <v>718297.8600000001</v>
      </c>
      <c r="K56" s="41">
        <f t="shared" si="16"/>
        <v>954417.0399999999</v>
      </c>
      <c r="L56" s="42">
        <f t="shared" si="14"/>
        <v>9956657.8</v>
      </c>
      <c r="M56" s="51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270298.48</v>
      </c>
      <c r="C62" s="41">
        <f aca="true" t="shared" si="18" ref="C62:J62">SUM(C63:C74)</f>
        <v>520990.57</v>
      </c>
      <c r="D62" s="41">
        <f t="shared" si="18"/>
        <v>1693018.56</v>
      </c>
      <c r="E62" s="41">
        <f t="shared" si="18"/>
        <v>1747465.86</v>
      </c>
      <c r="F62" s="41">
        <f t="shared" si="18"/>
        <v>1868158.31</v>
      </c>
      <c r="G62" s="41">
        <f t="shared" si="18"/>
        <v>817025.66</v>
      </c>
      <c r="H62" s="41">
        <f t="shared" si="18"/>
        <v>611714.45</v>
      </c>
      <c r="I62" s="41">
        <f>SUM(I63:I79)</f>
        <v>755271.01</v>
      </c>
      <c r="J62" s="41">
        <f t="shared" si="18"/>
        <v>718297.86</v>
      </c>
      <c r="K62" s="41">
        <f>SUM(K63:K76)</f>
        <v>954417.04</v>
      </c>
      <c r="L62" s="41">
        <f>SUM(B62:K62)</f>
        <v>9956657.8</v>
      </c>
      <c r="M62" s="40"/>
    </row>
    <row r="63" spans="1:13" ht="18.75" customHeight="1">
      <c r="A63" s="46" t="s">
        <v>45</v>
      </c>
      <c r="B63" s="57">
        <v>270298.48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270298.48</v>
      </c>
      <c r="M63"/>
    </row>
    <row r="64" spans="1:13" ht="18.75" customHeight="1">
      <c r="A64" s="46" t="s">
        <v>54</v>
      </c>
      <c r="B64" s="17">
        <v>0</v>
      </c>
      <c r="C64" s="57">
        <v>456387.74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456387.74</v>
      </c>
      <c r="M64"/>
    </row>
    <row r="65" spans="1:13" ht="18.75" customHeight="1">
      <c r="A65" s="46" t="s">
        <v>55</v>
      </c>
      <c r="B65" s="17">
        <v>0</v>
      </c>
      <c r="C65" s="57">
        <v>64602.83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64602.83</v>
      </c>
      <c r="M65" s="54"/>
    </row>
    <row r="66" spans="1:12" ht="18.75" customHeight="1">
      <c r="A66" s="46" t="s">
        <v>46</v>
      </c>
      <c r="B66" s="17">
        <v>0</v>
      </c>
      <c r="C66" s="17">
        <v>0</v>
      </c>
      <c r="D66" s="57">
        <v>1693018.56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1693018.56</v>
      </c>
    </row>
    <row r="67" spans="1:12" ht="18.75" customHeight="1">
      <c r="A67" s="46" t="s">
        <v>47</v>
      </c>
      <c r="B67" s="17">
        <v>0</v>
      </c>
      <c r="C67" s="17">
        <v>0</v>
      </c>
      <c r="D67" s="17">
        <v>0</v>
      </c>
      <c r="E67" s="57">
        <v>1747465.86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1747465.86</v>
      </c>
    </row>
    <row r="68" spans="1:12" ht="18.75" customHeight="1">
      <c r="A68" s="46" t="s">
        <v>48</v>
      </c>
      <c r="B68" s="17">
        <v>0</v>
      </c>
      <c r="C68" s="17">
        <v>0</v>
      </c>
      <c r="D68" s="17">
        <v>0</v>
      </c>
      <c r="E68" s="17">
        <v>0</v>
      </c>
      <c r="F68" s="57">
        <v>1868158.31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1868158.31</v>
      </c>
    </row>
    <row r="69" spans="1:12" ht="18.75" customHeight="1">
      <c r="A69" s="46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817025.66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817025.66</v>
      </c>
    </row>
    <row r="70" spans="1:12" ht="18.75" customHeight="1">
      <c r="A70" s="46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611714.45</v>
      </c>
      <c r="I70" s="17">
        <v>0</v>
      </c>
      <c r="J70" s="17">
        <v>0</v>
      </c>
      <c r="K70" s="17">
        <v>0</v>
      </c>
      <c r="L70" s="41">
        <f t="shared" si="19"/>
        <v>611714.45</v>
      </c>
    </row>
    <row r="71" spans="1:12" ht="18.75" customHeight="1">
      <c r="A71" s="46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755271.01</v>
      </c>
      <c r="J71" s="17">
        <v>0</v>
      </c>
      <c r="K71" s="17">
        <v>0</v>
      </c>
      <c r="L71" s="41">
        <f t="shared" si="19"/>
        <v>755271.01</v>
      </c>
    </row>
    <row r="72" spans="1:12" ht="18.75" customHeight="1">
      <c r="A72" s="46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718297.86</v>
      </c>
      <c r="K72" s="17">
        <v>0</v>
      </c>
      <c r="L72" s="41">
        <f t="shared" si="19"/>
        <v>718297.86</v>
      </c>
    </row>
    <row r="73" spans="1:12" ht="18.75" customHeight="1">
      <c r="A73" s="46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570550.51</v>
      </c>
      <c r="L73" s="41">
        <f t="shared" si="19"/>
        <v>570550.51</v>
      </c>
    </row>
    <row r="74" spans="1:12" ht="18.75" customHeight="1">
      <c r="A74" s="46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383866.53</v>
      </c>
      <c r="L74" s="41">
        <f t="shared" si="19"/>
        <v>383866.53</v>
      </c>
    </row>
    <row r="75" spans="1:12" ht="18.75" customHeight="1">
      <c r="A75" s="46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65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79</v>
      </c>
      <c r="H77"/>
      <c r="I77"/>
      <c r="J77"/>
      <c r="K77"/>
    </row>
    <row r="78" spans="1:11" ht="18" customHeight="1">
      <c r="A78" s="55" t="s">
        <v>86</v>
      </c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2024-05-31T10:08:23Z</dcterms:modified>
  <cp:category/>
  <cp:version/>
  <cp:contentType/>
  <cp:contentStatus/>
</cp:coreProperties>
</file>