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<sst xmlns="http://schemas.openxmlformats.org/spreadsheetml/2006/main" count="87" uniqueCount="86">
  <si>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</si>
  <si>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</si>
  <si>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</si>
  <si>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</si>
  <si>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</si>
  <si>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</si>
  <si>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</si>
  <si>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</si>
  <si>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</si>
  <si>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</si>
  <si>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</si>
  <si>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</si>
  <si>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</si>
  <si>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</si>
  <si>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</si>
  <si>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</si>
  <si>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</si>
  <si>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</si>
  <si>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</si>
  <si>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</si>
  <si>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</si>
  <si>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</si>
  <si>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</si>
  <si>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</si>
  <si>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</si>
  <si>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</si>
  <si>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</si>
  <si>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</si>
  <si>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</si>
  <si>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</si>
  <si>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</si>
  <si>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</si>
  <si>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</si>
  <si>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</si>
  <si>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</si>
  <si>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</si>
  <si>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</si>
  <si>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</si>
  <si>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</si>
  <si>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</si>
  <si>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</si>
  <si>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</si>
  <si>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</si>
  <si>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</si>
  <si>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</si>
  <si>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</si>
  <si>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</si>
  <si>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</si>
  <si>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</si>
  <si>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</si>
  <si>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</si>
  <si>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</si>
  <si>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</si>
  <si>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</si>
  <si>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</si>
  <si>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</si>
  <si>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</si>
  <si>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</si>
  <si>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</si>
  <si>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</si>
  <si>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</si>
  <si>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</si>
  <si>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</si>
  <si>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</si>
  <si>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</si>
  <si>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</si>
  <si>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</si>
  <si>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</si>
  <si>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</si>
  <si>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</si>
  <si>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</si>
  <si>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</si>
  <si>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</si>
  <si>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</si>
  <si>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</si>
  <si>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</si>
  <si>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</si>
  <si>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</si>
  <si>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</si>
  <si>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</si>
  <si>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</si>
  <si>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</si>
  <si>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</si>
  <si>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</si>
  <si>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25/05/24 - VENCIMENTO 03/06/24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</si>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</sst>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43623</v>
      </c>
      <c r="C7" s="10">
        <f aca="true" t="shared" si="0" ref="C7:K7">C8+C11</f>
        <v>57619</v>
      </c>
      <c r="D7" s="10">
        <f t="shared" si="0"/>
        <v>184006</v>
      </c>
      <c r="E7" s="10">
        <f t="shared" si="0"/>
        <v>142356</v>
      </c>
      <c r="F7" s="10">
        <f t="shared" si="0"/>
        <v>156376</v>
      </c>
      <c r="G7" s="10">
        <f t="shared" si="0"/>
        <v>73686</v>
      </c>
      <c r="H7" s="10">
        <f t="shared" si="0"/>
        <v>50298</v>
      </c>
      <c r="I7" s="10">
        <f t="shared" si="0"/>
        <v>70891</v>
      </c>
      <c r="J7" s="10">
        <f t="shared" si="0"/>
        <v>46526</v>
      </c>
      <c r="K7" s="10">
        <f t="shared" si="0"/>
        <v>120765</v>
      </c>
      <c r="L7" s="10">
        <f aca="true" t="shared" si="1" ref="L7:L13">SUM(B7:K7)</f>
        <v>946146</v>
      </c>
      <c r="M7" s="11"/>
    </row>
    <row r="8" spans="1:13" ht="17.25" customHeight="1">
      <c r="A8" s="12" t="s">
        <v>81</v>
      </c>
      <c r="B8" s="13">
        <f>B9+B10</f>
        <v>3091</v>
      </c>
      <c r="C8" s="13">
        <f aca="true" t="shared" si="2" ref="C8:K8">C9+C10</f>
        <v>3258</v>
      </c>
      <c r="D8" s="13">
        <f t="shared" si="2"/>
        <v>10989</v>
      </c>
      <c r="E8" s="13">
        <f t="shared" si="2"/>
        <v>7703</v>
      </c>
      <c r="F8" s="13">
        <f t="shared" si="2"/>
        <v>7283</v>
      </c>
      <c r="G8" s="13">
        <f t="shared" si="2"/>
        <v>4516</v>
      </c>
      <c r="H8" s="13">
        <f t="shared" si="2"/>
        <v>2537</v>
      </c>
      <c r="I8" s="13">
        <f t="shared" si="2"/>
        <v>2871</v>
      </c>
      <c r="J8" s="13">
        <f t="shared" si="2"/>
        <v>2509</v>
      </c>
      <c r="K8" s="13">
        <f t="shared" si="2"/>
        <v>5780</v>
      </c>
      <c r="L8" s="13">
        <f t="shared" si="1"/>
        <v>50537</v>
      </c>
      <c r="M8"/>
    </row>
    <row r="9" spans="1:13" ht="17.25" customHeight="1">
      <c r="A9" s="14" t="s">
        <v>18</v>
      </c>
      <c r="B9" s="15">
        <v>3091</v>
      </c>
      <c r="C9" s="15">
        <v>3258</v>
      </c>
      <c r="D9" s="15">
        <v>10989</v>
      </c>
      <c r="E9" s="15">
        <v>7703</v>
      </c>
      <c r="F9" s="15">
        <v>7283</v>
      </c>
      <c r="G9" s="15">
        <v>4516</v>
      </c>
      <c r="H9" s="15">
        <v>2497</v>
      </c>
      <c r="I9" s="15">
        <v>2871</v>
      </c>
      <c r="J9" s="15">
        <v>2509</v>
      </c>
      <c r="K9" s="15">
        <v>5780</v>
      </c>
      <c r="L9" s="13">
        <f t="shared" si="1"/>
        <v>50497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70</v>
      </c>
      <c r="B11" s="15">
        <v>40532</v>
      </c>
      <c r="C11" s="15">
        <v>54361</v>
      </c>
      <c r="D11" s="15">
        <v>173017</v>
      </c>
      <c r="E11" s="15">
        <v>134653</v>
      </c>
      <c r="F11" s="15">
        <v>149093</v>
      </c>
      <c r="G11" s="15">
        <v>69170</v>
      </c>
      <c r="H11" s="15">
        <v>47761</v>
      </c>
      <c r="I11" s="15">
        <v>68020</v>
      </c>
      <c r="J11" s="15">
        <v>44017</v>
      </c>
      <c r="K11" s="15">
        <v>114985</v>
      </c>
      <c r="L11" s="13">
        <f t="shared" si="1"/>
        <v>895609</v>
      </c>
      <c r="M11" s="56"/>
    </row>
    <row r="12" spans="1:13" ht="17.25" customHeight="1">
      <c r="A12" s="14" t="s">
        <v>83</v>
      </c>
      <c r="B12" s="15">
        <v>4914</v>
      </c>
      <c r="C12" s="15">
        <v>4586</v>
      </c>
      <c r="D12" s="15">
        <v>15353</v>
      </c>
      <c r="E12" s="15">
        <v>14406</v>
      </c>
      <c r="F12" s="15">
        <v>13712</v>
      </c>
      <c r="G12" s="15">
        <v>7230</v>
      </c>
      <c r="H12" s="15">
        <v>4919</v>
      </c>
      <c r="I12" s="15">
        <v>3793</v>
      </c>
      <c r="J12" s="15">
        <v>3403</v>
      </c>
      <c r="K12" s="15">
        <v>7383</v>
      </c>
      <c r="L12" s="13">
        <f t="shared" si="1"/>
        <v>79699</v>
      </c>
      <c r="M12" s="56"/>
    </row>
    <row r="13" spans="1:13" ht="17.25" customHeight="1">
      <c r="A13" s="14" t="s">
        <v>71</v>
      </c>
      <c r="B13" s="15">
        <f>+B11-B12</f>
        <v>35618</v>
      </c>
      <c r="C13" s="15">
        <f aca="true" t="shared" si="3" ref="C13:K13">+C11-C12</f>
        <v>49775</v>
      </c>
      <c r="D13" s="15">
        <f t="shared" si="3"/>
        <v>157664</v>
      </c>
      <c r="E13" s="15">
        <f t="shared" si="3"/>
        <v>120247</v>
      </c>
      <c r="F13" s="15">
        <f t="shared" si="3"/>
        <v>135381</v>
      </c>
      <c r="G13" s="15">
        <f t="shared" si="3"/>
        <v>61940</v>
      </c>
      <c r="H13" s="15">
        <f t="shared" si="3"/>
        <v>42842</v>
      </c>
      <c r="I13" s="15">
        <f t="shared" si="3"/>
        <v>64227</v>
      </c>
      <c r="J13" s="15">
        <f t="shared" si="3"/>
        <v>40614</v>
      </c>
      <c r="K13" s="15">
        <f t="shared" si="3"/>
        <v>107602</v>
      </c>
      <c r="L13" s="13">
        <f t="shared" si="1"/>
        <v>815910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1.133179306788301</v>
      </c>
      <c r="C18" s="22">
        <v>1.195954957502461</v>
      </c>
      <c r="D18" s="22">
        <v>1.080587564945224</v>
      </c>
      <c r="E18" s="22">
        <v>1.157213941508112</v>
      </c>
      <c r="F18" s="22">
        <v>1.241302617496483</v>
      </c>
      <c r="G18" s="22">
        <v>1.158423363807348</v>
      </c>
      <c r="H18" s="22">
        <v>1.056537862960283</v>
      </c>
      <c r="I18" s="22">
        <v>1.133634337997771</v>
      </c>
      <c r="J18" s="22">
        <v>1.275643607277333</v>
      </c>
      <c r="K18" s="22">
        <v>1.131550616830514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464204.25</v>
      </c>
      <c r="C20" s="25">
        <f aca="true" t="shared" si="4" ref="C20:K20">SUM(C21:C30)</f>
        <v>295615.57999999996</v>
      </c>
      <c r="D20" s="25">
        <f t="shared" si="4"/>
        <v>1027249.9299999999</v>
      </c>
      <c r="E20" s="25">
        <f t="shared" si="4"/>
        <v>865743.86</v>
      </c>
      <c r="F20" s="25">
        <f t="shared" si="4"/>
        <v>911138.5999999999</v>
      </c>
      <c r="G20" s="25">
        <f t="shared" si="4"/>
        <v>433005.37000000005</v>
      </c>
      <c r="H20" s="25">
        <f t="shared" si="4"/>
        <v>315062.93999999994</v>
      </c>
      <c r="I20" s="25">
        <f t="shared" si="4"/>
        <v>366838.31999999995</v>
      </c>
      <c r="J20" s="25">
        <f t="shared" si="4"/>
        <v>296632.2899999999</v>
      </c>
      <c r="K20" s="25">
        <f t="shared" si="4"/>
        <v>554490.94</v>
      </c>
      <c r="L20" s="25">
        <f>SUM(B20:K20)</f>
        <v>5529982.08</v>
      </c>
      <c r="M20"/>
    </row>
    <row r="21" spans="1:13" ht="17.25" customHeight="1">
      <c r="A21" s="26" t="s">
        <v>22</v>
      </c>
      <c r="B21" s="52">
        <f>ROUND((B15+B16)*B7,2)</f>
        <v>319621.36</v>
      </c>
      <c r="C21" s="52">
        <f aca="true" t="shared" si="5" ref="C21:K21">ROUND((C15+C16)*C7,2)</f>
        <v>237695.66</v>
      </c>
      <c r="D21" s="52">
        <f t="shared" si="5"/>
        <v>903451.06</v>
      </c>
      <c r="E21" s="52">
        <f t="shared" si="5"/>
        <v>707993.33</v>
      </c>
      <c r="F21" s="52">
        <f t="shared" si="5"/>
        <v>687178.69</v>
      </c>
      <c r="G21" s="52">
        <f t="shared" si="5"/>
        <v>356043.38</v>
      </c>
      <c r="H21" s="52">
        <f t="shared" si="5"/>
        <v>267711.11</v>
      </c>
      <c r="I21" s="52">
        <f t="shared" si="5"/>
        <v>312834.89</v>
      </c>
      <c r="J21" s="52">
        <f t="shared" si="5"/>
        <v>221119.47</v>
      </c>
      <c r="K21" s="52">
        <f t="shared" si="5"/>
        <v>468688.97</v>
      </c>
      <c r="L21" s="33">
        <f aca="true" t="shared" si="6" ref="L21:L29">SUM(B21:K21)</f>
        <v>4482337.92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42566.95</v>
      </c>
      <c r="C22" s="33">
        <f t="shared" si="7"/>
        <v>46577.64</v>
      </c>
      <c r="D22" s="33">
        <f t="shared" si="7"/>
        <v>72806.92</v>
      </c>
      <c r="E22" s="33">
        <f t="shared" si="7"/>
        <v>111306.42</v>
      </c>
      <c r="F22" s="33">
        <f t="shared" si="7"/>
        <v>165818.02</v>
      </c>
      <c r="G22" s="33">
        <f t="shared" si="7"/>
        <v>56405.59</v>
      </c>
      <c r="H22" s="33">
        <f t="shared" si="7"/>
        <v>15135.81</v>
      </c>
      <c r="I22" s="33">
        <f t="shared" si="7"/>
        <v>41805.48</v>
      </c>
      <c r="J22" s="33">
        <f t="shared" si="7"/>
        <v>60950.17</v>
      </c>
      <c r="K22" s="33">
        <f t="shared" si="7"/>
        <v>61656.32</v>
      </c>
      <c r="L22" s="33">
        <f t="shared" si="6"/>
        <v>675029.32</v>
      </c>
      <c r="M22"/>
    </row>
    <row r="23" spans="1:13" ht="17.25" customHeight="1">
      <c r="A23" s="27" t="s">
        <v>24</v>
      </c>
      <c r="B23" s="33">
        <v>0</v>
      </c>
      <c r="C23" s="33">
        <v>8826.91</v>
      </c>
      <c r="D23" s="33">
        <v>44917.07</v>
      </c>
      <c r="E23" s="33">
        <v>31803.45</v>
      </c>
      <c r="F23" s="33">
        <v>34301.58</v>
      </c>
      <c r="G23" s="33">
        <v>19444.83</v>
      </c>
      <c r="H23" s="33">
        <v>12370.1</v>
      </c>
      <c r="I23" s="33">
        <v>9527.42</v>
      </c>
      <c r="J23" s="33">
        <v>10132.29</v>
      </c>
      <c r="K23" s="33">
        <v>19195.16</v>
      </c>
      <c r="L23" s="33">
        <f t="shared" si="6"/>
        <v>190518.81000000003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612.67</v>
      </c>
      <c r="C26" s="33">
        <v>389.39</v>
      </c>
      <c r="D26" s="33">
        <v>1353.32</v>
      </c>
      <c r="E26" s="33">
        <v>1140.93</v>
      </c>
      <c r="F26" s="33">
        <v>1200.83</v>
      </c>
      <c r="G26" s="33">
        <v>571.83</v>
      </c>
      <c r="H26" s="33">
        <v>413.89</v>
      </c>
      <c r="I26" s="33">
        <v>484.69</v>
      </c>
      <c r="J26" s="33">
        <v>392.11</v>
      </c>
      <c r="K26" s="33">
        <v>729.76</v>
      </c>
      <c r="L26" s="33">
        <f t="shared" si="6"/>
        <v>7289.42</v>
      </c>
      <c r="M26" s="56"/>
    </row>
    <row r="27" spans="1:13" ht="17.25" customHeight="1">
      <c r="A27" s="27" t="s">
        <v>74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468.27</v>
      </c>
      <c r="L27" s="33">
        <f t="shared" si="6"/>
        <v>4404.040000000001</v>
      </c>
      <c r="M27" s="56"/>
    </row>
    <row r="28" spans="1:13" ht="17.25" customHeight="1">
      <c r="A28" s="27" t="s">
        <v>75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85</v>
      </c>
      <c r="B29" s="33">
        <v>99167.46</v>
      </c>
      <c r="C29" s="33"/>
      <c r="D29" s="33"/>
      <c r="E29" s="33">
        <v>9056.08</v>
      </c>
      <c r="F29" s="33">
        <v>18116.39</v>
      </c>
      <c r="G29" s="33"/>
      <c r="H29" s="33">
        <v>17258.18</v>
      </c>
      <c r="I29" s="33"/>
      <c r="J29" s="33">
        <v>0</v>
      </c>
      <c r="K29" s="33">
        <v>0</v>
      </c>
      <c r="L29" s="33">
        <f t="shared" si="6"/>
        <v>143598.11000000002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-120470.98999999999</v>
      </c>
      <c r="C32" s="33">
        <f t="shared" si="8"/>
        <v>-14335.2</v>
      </c>
      <c r="D32" s="33">
        <f t="shared" si="8"/>
        <v>-48351.6</v>
      </c>
      <c r="E32" s="33">
        <f t="shared" si="8"/>
        <v>-795661.32</v>
      </c>
      <c r="F32" s="33">
        <f t="shared" si="8"/>
        <v>-874045.2</v>
      </c>
      <c r="G32" s="33">
        <f t="shared" si="8"/>
        <v>-19870.4</v>
      </c>
      <c r="H32" s="33">
        <f t="shared" si="8"/>
        <v>-17584.05</v>
      </c>
      <c r="I32" s="33">
        <f t="shared" si="8"/>
        <v>-327632.4</v>
      </c>
      <c r="J32" s="33">
        <f t="shared" si="8"/>
        <v>-11039.6</v>
      </c>
      <c r="K32" s="33">
        <f t="shared" si="8"/>
        <v>-25432</v>
      </c>
      <c r="L32" s="33">
        <f aca="true" t="shared" si="9" ref="L32:L39">SUM(B32:K32)</f>
        <v>-2254422.7600000002</v>
      </c>
      <c r="M32"/>
    </row>
    <row r="33" spans="1:13" ht="18.75" customHeight="1">
      <c r="A33" s="27" t="s">
        <v>28</v>
      </c>
      <c r="B33" s="33">
        <f>B34+B35+B36+B37</f>
        <v>-13600.4</v>
      </c>
      <c r="C33" s="33">
        <f aca="true" t="shared" si="10" ref="C33:K33">C34+C35+C36+C37</f>
        <v>-14335.2</v>
      </c>
      <c r="D33" s="33">
        <f t="shared" si="10"/>
        <v>-48351.6</v>
      </c>
      <c r="E33" s="33">
        <f t="shared" si="10"/>
        <v>-33893.2</v>
      </c>
      <c r="F33" s="33">
        <f t="shared" si="10"/>
        <v>-32045.2</v>
      </c>
      <c r="G33" s="33">
        <f t="shared" si="10"/>
        <v>-19870.4</v>
      </c>
      <c r="H33" s="33">
        <f t="shared" si="10"/>
        <v>-10986.8</v>
      </c>
      <c r="I33" s="33">
        <f t="shared" si="10"/>
        <v>-12632.4</v>
      </c>
      <c r="J33" s="33">
        <f t="shared" si="10"/>
        <v>-11039.6</v>
      </c>
      <c r="K33" s="33">
        <f t="shared" si="10"/>
        <v>-25432</v>
      </c>
      <c r="L33" s="33">
        <f t="shared" si="9"/>
        <v>-222186.8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-13600.4</v>
      </c>
      <c r="C34" s="33">
        <f t="shared" si="11"/>
        <v>-14335.2</v>
      </c>
      <c r="D34" s="33">
        <f t="shared" si="11"/>
        <v>-48351.6</v>
      </c>
      <c r="E34" s="33">
        <f t="shared" si="11"/>
        <v>-33893.2</v>
      </c>
      <c r="F34" s="33">
        <f t="shared" si="11"/>
        <v>-32045.2</v>
      </c>
      <c r="G34" s="33">
        <f t="shared" si="11"/>
        <v>-19870.4</v>
      </c>
      <c r="H34" s="33">
        <f t="shared" si="11"/>
        <v>-10986.8</v>
      </c>
      <c r="I34" s="33">
        <f t="shared" si="11"/>
        <v>-12632.4</v>
      </c>
      <c r="J34" s="33">
        <f t="shared" si="11"/>
        <v>-11039.6</v>
      </c>
      <c r="K34" s="33">
        <f t="shared" si="11"/>
        <v>-25432</v>
      </c>
      <c r="L34" s="33">
        <f t="shared" si="9"/>
        <v>-222186.8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-2032235.96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343733.26</v>
      </c>
      <c r="C56" s="41">
        <f t="shared" si="16"/>
        <v>281280.37999999995</v>
      </c>
      <c r="D56" s="41">
        <f t="shared" si="16"/>
        <v>978898.33</v>
      </c>
      <c r="E56" s="41">
        <f t="shared" si="16"/>
        <v>70082.54000000004</v>
      </c>
      <c r="F56" s="41">
        <f t="shared" si="16"/>
        <v>37093.39999999991</v>
      </c>
      <c r="G56" s="41">
        <f t="shared" si="16"/>
        <v>413134.97000000003</v>
      </c>
      <c r="H56" s="41">
        <f t="shared" si="16"/>
        <v>297478.88999999996</v>
      </c>
      <c r="I56" s="41">
        <f t="shared" si="16"/>
        <v>39205.919999999925</v>
      </c>
      <c r="J56" s="41">
        <f t="shared" si="16"/>
        <v>285592.68999999994</v>
      </c>
      <c r="K56" s="41">
        <f t="shared" si="16"/>
        <v>529058.94</v>
      </c>
      <c r="L56" s="42">
        <f t="shared" si="14"/>
        <v>3275559.32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343733.26</v>
      </c>
      <c r="C62" s="41">
        <f aca="true" t="shared" si="18" ref="C62:J62">SUM(C63:C74)</f>
        <v>281280.38</v>
      </c>
      <c r="D62" s="41">
        <f t="shared" si="18"/>
        <v>978898.33</v>
      </c>
      <c r="E62" s="41">
        <f t="shared" si="18"/>
        <v>70082.54</v>
      </c>
      <c r="F62" s="41">
        <f t="shared" si="18"/>
        <v>37093.4</v>
      </c>
      <c r="G62" s="41">
        <f t="shared" si="18"/>
        <v>413134.97</v>
      </c>
      <c r="H62" s="41">
        <f t="shared" si="18"/>
        <v>297478.89</v>
      </c>
      <c r="I62" s="41">
        <f>SUM(I63:I79)</f>
        <v>39205.92</v>
      </c>
      <c r="J62" s="41">
        <f t="shared" si="18"/>
        <v>285592.69</v>
      </c>
      <c r="K62" s="41">
        <f>SUM(K63:K76)</f>
        <v>529058.94</v>
      </c>
      <c r="L62" s="41">
        <f>SUM(B62:K62)</f>
        <v>3275559.32</v>
      </c>
      <c r="M62" s="40"/>
    </row>
    <row r="63" spans="1:13" ht="18.75" customHeight="1">
      <c r="A63" s="46" t="s">
        <v>46</v>
      </c>
      <c r="B63" s="57">
        <v>343733.26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343733.26</v>
      </c>
      <c r="M63"/>
    </row>
    <row r="64" spans="1:13" ht="18.75" customHeight="1">
      <c r="A64" s="46" t="s">
        <v>55</v>
      </c>
      <c r="B64" s="17">
        <v>0</v>
      </c>
      <c r="C64" s="57">
        <v>246429.74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246429.74</v>
      </c>
      <c r="M64"/>
    </row>
    <row r="65" spans="1:13" ht="18.75" customHeight="1">
      <c r="A65" s="46" t="s">
        <v>56</v>
      </c>
      <c r="B65" s="17">
        <v>0</v>
      </c>
      <c r="C65" s="57">
        <v>34850.64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34850.64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978898.33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978898.33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70082.54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70082.54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37093.4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37093.4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413134.97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413134.97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297478.89</v>
      </c>
      <c r="I70" s="17">
        <v>0</v>
      </c>
      <c r="J70" s="17">
        <v>0</v>
      </c>
      <c r="K70" s="17">
        <v>0</v>
      </c>
      <c r="L70" s="41">
        <f t="shared" si="19"/>
        <v>297478.89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39205.92</v>
      </c>
      <c r="J71" s="17">
        <v>0</v>
      </c>
      <c r="K71" s="17">
        <v>0</v>
      </c>
      <c r="L71" s="41">
        <f t="shared" si="19"/>
        <v>39205.92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285592.69</v>
      </c>
      <c r="K72" s="17">
        <v>0</v>
      </c>
      <c r="L72" s="41">
        <f t="shared" si="19"/>
        <v>285592.69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287120.29</v>
      </c>
      <c r="L73" s="41">
        <f t="shared" si="19"/>
        <v>287120.29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241938.65</v>
      </c>
      <c r="L74" s="41">
        <f t="shared" si="19"/>
        <v>241938.65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2024-05-31T10:09:44Z</dcterms:modified>
  <cp:category/>
  <cp:version/>
  <cp:contentType/>
  <cp:contentStatus/>
</cp:coreProperties>
</file>