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<sst xmlns="http://schemas.openxmlformats.org/spreadsheetml/2006/main" count="87" uniqueCount="86">
  <si>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</si>
  <si>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</si>
  <si>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</si>
  <si>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</si>
  <si>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</si>
  <si>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</si>
  <si>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</si>
  <si>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</si>
  <si>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</si>
  <si>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</si>
  <si>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</si>
  <si>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</si>
  <si>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</si>
  <si>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</si>
  <si>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</si>
  <si>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</si>
  <si>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</si>
  <si>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</si>
  <si>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</si>
  <si>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</si>
  <si>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</si>
  <si>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</si>
  <si>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</si>
  <si>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</si>
  <si>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</si>
  <si>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</si>
  <si>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</si>
  <si>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</si>
  <si>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</si>
  <si>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</si>
  <si>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</si>
  <si>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</si>
  <si>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</si>
  <si>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</si>
  <si>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</si>
  <si>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</si>
  <si>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</si>
  <si>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</si>
  <si>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</si>
  <si>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</si>
  <si>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</si>
  <si>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</si>
  <si>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</si>
  <si>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</si>
  <si>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</si>
  <si>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</si>
  <si>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</si>
  <si>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</si>
  <si>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</si>
  <si>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</si>
  <si>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</si>
  <si>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</si>
  <si>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</si>
  <si>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</si>
  <si>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</si>
  <si>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</si>
  <si>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</si>
  <si>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</si>
  <si>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</si>
  <si>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</si>
  <si>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</si>
  <si>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</si>
  <si>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</si>
  <si>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</si>
  <si>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</si>
  <si>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</si>
  <si>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</si>
  <si>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</si>
  <si>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</si>
  <si>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</si>
  <si>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</si>
  <si>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</si>
  <si>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</si>
  <si>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</si>
  <si>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</si>
  <si>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</si>
  <si>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</si>
  <si>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</si>
  <si>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</si>
  <si>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</si>
  <si>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</si>
  <si>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</si>
  <si>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</si>
  <si>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</si>
  <si>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28/05/24 - VENCIMENTO 05/06/24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</si>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</sst>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89748</v>
      </c>
      <c r="C7" s="10">
        <f aca="true" t="shared" si="0" ref="C7:K7">C8+C11</f>
        <v>114991</v>
      </c>
      <c r="D7" s="10">
        <f t="shared" si="0"/>
        <v>342086</v>
      </c>
      <c r="E7" s="10">
        <f t="shared" si="0"/>
        <v>259592</v>
      </c>
      <c r="F7" s="10">
        <f t="shared" si="0"/>
        <v>276743</v>
      </c>
      <c r="G7" s="10">
        <f t="shared" si="0"/>
        <v>161825</v>
      </c>
      <c r="H7" s="10">
        <f t="shared" si="0"/>
        <v>113391</v>
      </c>
      <c r="I7" s="10">
        <f t="shared" si="0"/>
        <v>124223</v>
      </c>
      <c r="J7" s="10">
        <f t="shared" si="0"/>
        <v>133322</v>
      </c>
      <c r="K7" s="10">
        <f t="shared" si="0"/>
        <v>225738</v>
      </c>
      <c r="L7" s="10">
        <f aca="true" t="shared" si="1" ref="L7:L13">SUM(B7:K7)</f>
        <v>1841659</v>
      </c>
      <c r="M7" s="11"/>
    </row>
    <row r="8" spans="1:13" ht="17.25" customHeight="1">
      <c r="A8" s="12" t="s">
        <v>81</v>
      </c>
      <c r="B8" s="13">
        <f>B9+B10</f>
        <v>4768</v>
      </c>
      <c r="C8" s="13">
        <f aca="true" t="shared" si="2" ref="C8:K8">C9+C10</f>
        <v>4815</v>
      </c>
      <c r="D8" s="13">
        <f t="shared" si="2"/>
        <v>14809</v>
      </c>
      <c r="E8" s="13">
        <f t="shared" si="2"/>
        <v>10060</v>
      </c>
      <c r="F8" s="13">
        <f t="shared" si="2"/>
        <v>9399</v>
      </c>
      <c r="G8" s="13">
        <f t="shared" si="2"/>
        <v>7612</v>
      </c>
      <c r="H8" s="13">
        <f t="shared" si="2"/>
        <v>4526</v>
      </c>
      <c r="I8" s="13">
        <f t="shared" si="2"/>
        <v>4089</v>
      </c>
      <c r="J8" s="13">
        <f t="shared" si="2"/>
        <v>6069</v>
      </c>
      <c r="K8" s="13">
        <f t="shared" si="2"/>
        <v>8952</v>
      </c>
      <c r="L8" s="13">
        <f t="shared" si="1"/>
        <v>75099</v>
      </c>
      <c r="M8"/>
    </row>
    <row r="9" spans="1:13" ht="17.25" customHeight="1">
      <c r="A9" s="14" t="s">
        <v>18</v>
      </c>
      <c r="B9" s="15">
        <v>4765</v>
      </c>
      <c r="C9" s="15">
        <v>4815</v>
      </c>
      <c r="D9" s="15">
        <v>14809</v>
      </c>
      <c r="E9" s="15">
        <v>10060</v>
      </c>
      <c r="F9" s="15">
        <v>9399</v>
      </c>
      <c r="G9" s="15">
        <v>7612</v>
      </c>
      <c r="H9" s="15">
        <v>4442</v>
      </c>
      <c r="I9" s="15">
        <v>4089</v>
      </c>
      <c r="J9" s="15">
        <v>6069</v>
      </c>
      <c r="K9" s="15">
        <v>8952</v>
      </c>
      <c r="L9" s="13">
        <f t="shared" si="1"/>
        <v>75012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84</v>
      </c>
      <c r="I10" s="15">
        <v>0</v>
      </c>
      <c r="J10" s="15">
        <v>0</v>
      </c>
      <c r="K10" s="15">
        <v>0</v>
      </c>
      <c r="L10" s="13">
        <f t="shared" si="1"/>
        <v>87</v>
      </c>
      <c r="M10"/>
    </row>
    <row r="11" spans="1:13" ht="17.25" customHeight="1">
      <c r="A11" s="12" t="s">
        <v>70</v>
      </c>
      <c r="B11" s="15">
        <v>84980</v>
      </c>
      <c r="C11" s="15">
        <v>110176</v>
      </c>
      <c r="D11" s="15">
        <v>327277</v>
      </c>
      <c r="E11" s="15">
        <v>249532</v>
      </c>
      <c r="F11" s="15">
        <v>267344</v>
      </c>
      <c r="G11" s="15">
        <v>154213</v>
      </c>
      <c r="H11" s="15">
        <v>108865</v>
      </c>
      <c r="I11" s="15">
        <v>120134</v>
      </c>
      <c r="J11" s="15">
        <v>127253</v>
      </c>
      <c r="K11" s="15">
        <v>216786</v>
      </c>
      <c r="L11" s="13">
        <f t="shared" si="1"/>
        <v>1766560</v>
      </c>
      <c r="M11" s="56"/>
    </row>
    <row r="12" spans="1:13" ht="17.25" customHeight="1">
      <c r="A12" s="14" t="s">
        <v>83</v>
      </c>
      <c r="B12" s="15">
        <v>9637</v>
      </c>
      <c r="C12" s="15">
        <v>7800</v>
      </c>
      <c r="D12" s="15">
        <v>27513</v>
      </c>
      <c r="E12" s="15">
        <v>23217</v>
      </c>
      <c r="F12" s="15">
        <v>21742</v>
      </c>
      <c r="G12" s="15">
        <v>13601</v>
      </c>
      <c r="H12" s="15">
        <v>10132</v>
      </c>
      <c r="I12" s="15">
        <v>6774</v>
      </c>
      <c r="J12" s="15">
        <v>8828</v>
      </c>
      <c r="K12" s="15">
        <v>13397</v>
      </c>
      <c r="L12" s="13">
        <f t="shared" si="1"/>
        <v>142641</v>
      </c>
      <c r="M12" s="56"/>
    </row>
    <row r="13" spans="1:13" ht="17.25" customHeight="1">
      <c r="A13" s="14" t="s">
        <v>71</v>
      </c>
      <c r="B13" s="15">
        <f>+B11-B12</f>
        <v>75343</v>
      </c>
      <c r="C13" s="15">
        <f aca="true" t="shared" si="3" ref="C13:K13">+C11-C12</f>
        <v>102376</v>
      </c>
      <c r="D13" s="15">
        <f t="shared" si="3"/>
        <v>299764</v>
      </c>
      <c r="E13" s="15">
        <f t="shared" si="3"/>
        <v>226315</v>
      </c>
      <c r="F13" s="15">
        <f t="shared" si="3"/>
        <v>245602</v>
      </c>
      <c r="G13" s="15">
        <f t="shared" si="3"/>
        <v>140612</v>
      </c>
      <c r="H13" s="15">
        <f t="shared" si="3"/>
        <v>98733</v>
      </c>
      <c r="I13" s="15">
        <f t="shared" si="3"/>
        <v>113360</v>
      </c>
      <c r="J13" s="15">
        <f t="shared" si="3"/>
        <v>118425</v>
      </c>
      <c r="K13" s="15">
        <f t="shared" si="3"/>
        <v>203389</v>
      </c>
      <c r="L13" s="13">
        <f t="shared" si="1"/>
        <v>1623919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1.065775483095136</v>
      </c>
      <c r="C18" s="22">
        <v>1.144045865436109</v>
      </c>
      <c r="D18" s="22">
        <v>1.036980479004746</v>
      </c>
      <c r="E18" s="22">
        <v>1.092632312697196</v>
      </c>
      <c r="F18" s="22">
        <v>1.171224539451596</v>
      </c>
      <c r="G18" s="22">
        <v>1.114147356555561</v>
      </c>
      <c r="H18" s="22">
        <v>0.991249882653891</v>
      </c>
      <c r="I18" s="22">
        <v>1.136382754514608</v>
      </c>
      <c r="J18" s="22">
        <v>1.198039163250818</v>
      </c>
      <c r="K18" s="22">
        <v>1.103702289258856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802845.5700000001</v>
      </c>
      <c r="C20" s="25">
        <f aca="true" t="shared" si="4" ref="C20:K20">SUM(C21:C30)</f>
        <v>560240.83</v>
      </c>
      <c r="D20" s="25">
        <f t="shared" si="4"/>
        <v>1815757.5</v>
      </c>
      <c r="E20" s="25">
        <f t="shared" si="4"/>
        <v>1462506.45</v>
      </c>
      <c r="F20" s="25">
        <f t="shared" si="4"/>
        <v>1503441.08</v>
      </c>
      <c r="G20" s="25">
        <f t="shared" si="4"/>
        <v>904845.37</v>
      </c>
      <c r="H20" s="25">
        <f t="shared" si="4"/>
        <v>641103.56</v>
      </c>
      <c r="I20" s="25">
        <f t="shared" si="4"/>
        <v>640980.0000000002</v>
      </c>
      <c r="J20" s="25">
        <f t="shared" si="4"/>
        <v>785917.8400000001</v>
      </c>
      <c r="K20" s="25">
        <f t="shared" si="4"/>
        <v>1001458.45</v>
      </c>
      <c r="L20" s="25">
        <f>SUM(B20:K20)</f>
        <v>10119096.649999999</v>
      </c>
      <c r="M20"/>
    </row>
    <row r="21" spans="1:13" ht="17.25" customHeight="1">
      <c r="A21" s="26" t="s">
        <v>22</v>
      </c>
      <c r="B21" s="52">
        <f>ROUND((B15+B16)*B7,2)</f>
        <v>657574.62</v>
      </c>
      <c r="C21" s="52">
        <f aca="true" t="shared" si="5" ref="C21:K21">ROUND((C15+C16)*C7,2)</f>
        <v>474372.37</v>
      </c>
      <c r="D21" s="52">
        <f t="shared" si="5"/>
        <v>1679608.05</v>
      </c>
      <c r="E21" s="52">
        <f t="shared" si="5"/>
        <v>1291054.85</v>
      </c>
      <c r="F21" s="52">
        <f t="shared" si="5"/>
        <v>1216119.44</v>
      </c>
      <c r="G21" s="52">
        <f t="shared" si="5"/>
        <v>781922.22</v>
      </c>
      <c r="H21" s="52">
        <f t="shared" si="5"/>
        <v>603523.6</v>
      </c>
      <c r="I21" s="52">
        <f t="shared" si="5"/>
        <v>548183.68</v>
      </c>
      <c r="J21" s="52">
        <f t="shared" si="5"/>
        <v>633626.14</v>
      </c>
      <c r="K21" s="52">
        <f t="shared" si="5"/>
        <v>876089.18</v>
      </c>
      <c r="L21" s="33">
        <f aca="true" t="shared" si="6" ref="L21:L29">SUM(B21:K21)</f>
        <v>8762074.149999999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43252.29</v>
      </c>
      <c r="C22" s="33">
        <f t="shared" si="7"/>
        <v>68331.38</v>
      </c>
      <c r="D22" s="33">
        <f t="shared" si="7"/>
        <v>62112.71</v>
      </c>
      <c r="E22" s="33">
        <f t="shared" si="7"/>
        <v>119593.4</v>
      </c>
      <c r="F22" s="33">
        <f t="shared" si="7"/>
        <v>208229.49</v>
      </c>
      <c r="G22" s="33">
        <f t="shared" si="7"/>
        <v>89254.35</v>
      </c>
      <c r="H22" s="33">
        <f t="shared" si="7"/>
        <v>-5280.9</v>
      </c>
      <c r="I22" s="33">
        <f t="shared" si="7"/>
        <v>74762.8</v>
      </c>
      <c r="J22" s="33">
        <f t="shared" si="7"/>
        <v>125482.79</v>
      </c>
      <c r="K22" s="33">
        <f t="shared" si="7"/>
        <v>90852.45</v>
      </c>
      <c r="L22" s="33">
        <f t="shared" si="6"/>
        <v>876590.76</v>
      </c>
      <c r="M22"/>
    </row>
    <row r="23" spans="1:13" ht="17.25" customHeight="1">
      <c r="A23" s="27" t="s">
        <v>24</v>
      </c>
      <c r="B23" s="33">
        <v>0</v>
      </c>
      <c r="C23" s="33">
        <v>14980.87</v>
      </c>
      <c r="D23" s="33">
        <v>67923.74</v>
      </c>
      <c r="E23" s="33">
        <v>37284.83</v>
      </c>
      <c r="F23" s="33">
        <v>55327.04</v>
      </c>
      <c r="G23" s="33">
        <v>32437.42</v>
      </c>
      <c r="H23" s="33">
        <v>22999.09</v>
      </c>
      <c r="I23" s="33">
        <v>15357.54</v>
      </c>
      <c r="J23" s="33">
        <v>22168.88</v>
      </c>
      <c r="K23" s="33">
        <v>29528.21</v>
      </c>
      <c r="L23" s="33">
        <f t="shared" si="6"/>
        <v>298007.62000000005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615.39</v>
      </c>
      <c r="C26" s="33">
        <v>430.23</v>
      </c>
      <c r="D26" s="33">
        <v>1391.44</v>
      </c>
      <c r="E26" s="33">
        <v>1119.14</v>
      </c>
      <c r="F26" s="33">
        <v>1151.82</v>
      </c>
      <c r="G26" s="33">
        <v>691.64</v>
      </c>
      <c r="H26" s="33">
        <v>490.14</v>
      </c>
      <c r="I26" s="33">
        <v>490.14</v>
      </c>
      <c r="J26" s="33">
        <v>601.78</v>
      </c>
      <c r="K26" s="33">
        <v>767.88</v>
      </c>
      <c r="L26" s="33">
        <f t="shared" si="6"/>
        <v>7749.6</v>
      </c>
      <c r="M26" s="56"/>
    </row>
    <row r="27" spans="1:13" ht="17.25" customHeight="1">
      <c r="A27" s="27" t="s">
        <v>74</v>
      </c>
      <c r="B27" s="33">
        <v>317.62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468.27</v>
      </c>
      <c r="L27" s="33">
        <f t="shared" si="6"/>
        <v>4404.040000000001</v>
      </c>
      <c r="M27" s="56"/>
    </row>
    <row r="28" spans="1:13" ht="17.25" customHeight="1">
      <c r="A28" s="27" t="s">
        <v>75</v>
      </c>
      <c r="B28" s="33">
        <v>148.14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2023.7600000000002</v>
      </c>
      <c r="M28" s="56"/>
    </row>
    <row r="29" spans="1:13" ht="17.25" customHeight="1">
      <c r="A29" s="27" t="s">
        <v>85</v>
      </c>
      <c r="B29" s="33">
        <v>99167.46</v>
      </c>
      <c r="C29" s="33"/>
      <c r="D29" s="33"/>
      <c r="E29" s="33">
        <v>9010.58</v>
      </c>
      <c r="F29" s="33">
        <v>18090.2</v>
      </c>
      <c r="G29" s="33"/>
      <c r="H29" s="33">
        <v>17197.78</v>
      </c>
      <c r="I29" s="33"/>
      <c r="J29" s="33">
        <v>0</v>
      </c>
      <c r="K29" s="33">
        <v>0</v>
      </c>
      <c r="L29" s="33">
        <f t="shared" si="6"/>
        <v>143466.02000000002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-127836.59</v>
      </c>
      <c r="C32" s="33">
        <f t="shared" si="8"/>
        <v>-21186</v>
      </c>
      <c r="D32" s="33">
        <f t="shared" si="8"/>
        <v>-65159.6</v>
      </c>
      <c r="E32" s="33">
        <f t="shared" si="8"/>
        <v>-50032.12000000011</v>
      </c>
      <c r="F32" s="33">
        <f t="shared" si="8"/>
        <v>-41355.6</v>
      </c>
      <c r="G32" s="33">
        <f t="shared" si="8"/>
        <v>-33492.8</v>
      </c>
      <c r="H32" s="33">
        <f t="shared" si="8"/>
        <v>-26142.05</v>
      </c>
      <c r="I32" s="33">
        <f t="shared" si="8"/>
        <v>-22453.449999999997</v>
      </c>
      <c r="J32" s="33">
        <f t="shared" si="8"/>
        <v>-26703.6</v>
      </c>
      <c r="K32" s="33">
        <f t="shared" si="8"/>
        <v>-39388.8</v>
      </c>
      <c r="L32" s="33">
        <f aca="true" t="shared" si="9" ref="L32:L39">SUM(B32:K32)</f>
        <v>-453750.61000000004</v>
      </c>
      <c r="M32"/>
    </row>
    <row r="33" spans="1:13" ht="18.75" customHeight="1">
      <c r="A33" s="27" t="s">
        <v>28</v>
      </c>
      <c r="B33" s="33">
        <f>B34+B35+B36+B37</f>
        <v>-20966</v>
      </c>
      <c r="C33" s="33">
        <f aca="true" t="shared" si="10" ref="C33:K33">C34+C35+C36+C37</f>
        <v>-21186</v>
      </c>
      <c r="D33" s="33">
        <f t="shared" si="10"/>
        <v>-65159.6</v>
      </c>
      <c r="E33" s="33">
        <f t="shared" si="10"/>
        <v>-44264</v>
      </c>
      <c r="F33" s="33">
        <f t="shared" si="10"/>
        <v>-41355.6</v>
      </c>
      <c r="G33" s="33">
        <f t="shared" si="10"/>
        <v>-33492.8</v>
      </c>
      <c r="H33" s="33">
        <f t="shared" si="10"/>
        <v>-19544.8</v>
      </c>
      <c r="I33" s="33">
        <f t="shared" si="10"/>
        <v>-22453.449999999997</v>
      </c>
      <c r="J33" s="33">
        <f t="shared" si="10"/>
        <v>-26703.6</v>
      </c>
      <c r="K33" s="33">
        <f t="shared" si="10"/>
        <v>-39388.8</v>
      </c>
      <c r="L33" s="33">
        <f t="shared" si="9"/>
        <v>-334514.64999999997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-20966</v>
      </c>
      <c r="C34" s="33">
        <f t="shared" si="11"/>
        <v>-21186</v>
      </c>
      <c r="D34" s="33">
        <f t="shared" si="11"/>
        <v>-65159.6</v>
      </c>
      <c r="E34" s="33">
        <f t="shared" si="11"/>
        <v>-44264</v>
      </c>
      <c r="F34" s="33">
        <f t="shared" si="11"/>
        <v>-41355.6</v>
      </c>
      <c r="G34" s="33">
        <f t="shared" si="11"/>
        <v>-33492.8</v>
      </c>
      <c r="H34" s="33">
        <f t="shared" si="11"/>
        <v>-19544.8</v>
      </c>
      <c r="I34" s="33">
        <f t="shared" si="11"/>
        <v>-17991.6</v>
      </c>
      <c r="J34" s="33">
        <f t="shared" si="11"/>
        <v>-26703.6</v>
      </c>
      <c r="K34" s="33">
        <f t="shared" si="11"/>
        <v>-39388.8</v>
      </c>
      <c r="L34" s="33">
        <f t="shared" si="9"/>
        <v>-330052.79999999993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-4461.85</v>
      </c>
      <c r="J37" s="17">
        <v>0</v>
      </c>
      <c r="K37" s="17">
        <v>0</v>
      </c>
      <c r="L37" s="33">
        <f t="shared" si="9"/>
        <v>-4461.85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675008.9800000001</v>
      </c>
      <c r="C56" s="41">
        <f t="shared" si="16"/>
        <v>539054.83</v>
      </c>
      <c r="D56" s="41">
        <f t="shared" si="16"/>
        <v>1750597.9</v>
      </c>
      <c r="E56" s="41">
        <f t="shared" si="16"/>
        <v>1412474.3299999998</v>
      </c>
      <c r="F56" s="41">
        <f t="shared" si="16"/>
        <v>1462085.48</v>
      </c>
      <c r="G56" s="41">
        <f t="shared" si="16"/>
        <v>871352.57</v>
      </c>
      <c r="H56" s="41">
        <f t="shared" si="16"/>
        <v>614961.51</v>
      </c>
      <c r="I56" s="41">
        <f t="shared" si="16"/>
        <v>618526.5500000003</v>
      </c>
      <c r="J56" s="41">
        <f t="shared" si="16"/>
        <v>759214.2400000001</v>
      </c>
      <c r="K56" s="41">
        <f t="shared" si="16"/>
        <v>962069.6499999999</v>
      </c>
      <c r="L56" s="42">
        <f t="shared" si="14"/>
        <v>9665346.040000001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675008.98</v>
      </c>
      <c r="C62" s="41">
        <f aca="true" t="shared" si="18" ref="C62:J62">SUM(C63:C74)</f>
        <v>539054.83</v>
      </c>
      <c r="D62" s="41">
        <f t="shared" si="18"/>
        <v>1750597.9</v>
      </c>
      <c r="E62" s="41">
        <f t="shared" si="18"/>
        <v>1412474.33</v>
      </c>
      <c r="F62" s="41">
        <f t="shared" si="18"/>
        <v>1462085.48</v>
      </c>
      <c r="G62" s="41">
        <f t="shared" si="18"/>
        <v>871352.57</v>
      </c>
      <c r="H62" s="41">
        <f t="shared" si="18"/>
        <v>614961.51</v>
      </c>
      <c r="I62" s="41">
        <f>SUM(I63:I79)</f>
        <v>618526.55</v>
      </c>
      <c r="J62" s="41">
        <f t="shared" si="18"/>
        <v>759214.24</v>
      </c>
      <c r="K62" s="41">
        <f>SUM(K63:K76)</f>
        <v>962069.66</v>
      </c>
      <c r="L62" s="41">
        <f>SUM(B62:K62)</f>
        <v>9665346.049999999</v>
      </c>
      <c r="M62" s="40"/>
    </row>
    <row r="63" spans="1:13" ht="18.75" customHeight="1">
      <c r="A63" s="46" t="s">
        <v>46</v>
      </c>
      <c r="B63" s="57">
        <v>675008.98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675008.98</v>
      </c>
      <c r="M63"/>
    </row>
    <row r="64" spans="1:13" ht="18.75" customHeight="1">
      <c r="A64" s="46" t="s">
        <v>55</v>
      </c>
      <c r="B64" s="17">
        <v>0</v>
      </c>
      <c r="C64" s="57">
        <v>472050.31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472050.31</v>
      </c>
      <c r="M64"/>
    </row>
    <row r="65" spans="1:13" ht="18.75" customHeight="1">
      <c r="A65" s="46" t="s">
        <v>56</v>
      </c>
      <c r="B65" s="17">
        <v>0</v>
      </c>
      <c r="C65" s="57">
        <v>67004.52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67004.52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1750597.9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1750597.9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1412474.33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1412474.33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1462085.48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1462085.48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871352.57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871352.57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614961.51</v>
      </c>
      <c r="I70" s="17">
        <v>0</v>
      </c>
      <c r="J70" s="17">
        <v>0</v>
      </c>
      <c r="K70" s="17">
        <v>0</v>
      </c>
      <c r="L70" s="41">
        <f t="shared" si="19"/>
        <v>614961.51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618526.55</v>
      </c>
      <c r="J71" s="17">
        <v>0</v>
      </c>
      <c r="K71" s="17">
        <v>0</v>
      </c>
      <c r="L71" s="41">
        <f t="shared" si="19"/>
        <v>618526.55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759214.24</v>
      </c>
      <c r="K72" s="17">
        <v>0</v>
      </c>
      <c r="L72" s="41">
        <f t="shared" si="19"/>
        <v>759214.24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559347.3</v>
      </c>
      <c r="L73" s="41">
        <f t="shared" si="19"/>
        <v>559347.3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402722.36</v>
      </c>
      <c r="L74" s="41">
        <f t="shared" si="19"/>
        <v>402722.36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>
        <v>570550.51</v>
      </c>
    </row>
    <row r="78" spans="1:11" ht="18" customHeight="1">
      <c r="A78" s="50"/>
      <c r="I78"/>
      <c r="J78"/>
      <c r="K78">
        <v>383866.53</v>
      </c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2024-06-04T20:54:37Z</dcterms:modified>
  <cp:category/>
  <cp:version/>
  <cp:contentType/>
  <cp:contentStatus/>
</cp:coreProperties>
</file>