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<sst xmlns="http://schemas.openxmlformats.org/spreadsheetml/2006/main" count="83" uniqueCount="82">
  <si>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</si>
  <si>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</si>
  <si>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</si>
  <si>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</si>
  <si>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</si>
  <si>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</si>
  <si>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</si>
  <si>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</si>
  <si>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</si>
  <si>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</si>
  <si>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</si>
  <si>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</si>
  <si>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</si>
  <si>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</si>
  <si>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</si>
  <si>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</si>
  <si>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</si>
  <si>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</si>
  <si>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</si>
  <si>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</si>
  <si>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</si>
  <si>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</si>
  <si>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</si>
  <si>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</si>
  <si>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</si>
  <si>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</si>
  <si>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</si>
  <si>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</si>
  <si>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</si>
  <si>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</si>
  <si>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</si>
  <si>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</si>
  <si>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</si>
  <si>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</si>
  <si>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</si>
  <si>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</si>
  <si>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</si>
  <si>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</si>
  <si>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</si>
  <si>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</si>
  <si>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</si>
  <si>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</si>
  <si>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</si>
  <si>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</si>
  <si>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</si>
  <si>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</si>
  <si>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</si>
  <si>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</si>
  <si>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</si>
  <si>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</si>
  <si>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</si>
  <si>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</si>
  <si>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</si>
  <si>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</si>
  <si>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</si>
  <si>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</si>
  <si>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</si>
  <si>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</si>
  <si>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</si>
  <si>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</si>
  <si>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</si>
  <si>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</si>
  <si>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</si>
  <si>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</si>
  <si>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</si>
  <si>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</si>
  <si>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</si>
  <si>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</si>
  <si>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</si>
  <si>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</si>
  <si>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</si>
  <si>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</si>
  <si>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</si>
  <si>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</si>
  <si>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</si>
  <si>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</si>
  <si>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</si>
  <si>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</si>
  <si>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</si>
  <si>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</si>
  <si>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01/05/24 - VENCIMENTO 08/05/24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</si>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</sst>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123635</v>
      </c>
      <c r="C7" s="46">
        <f aca="true" t="shared" si="0" ref="C7:J7">+C8+C11</f>
        <v>89602</v>
      </c>
      <c r="D7" s="46">
        <f t="shared" si="0"/>
        <v>129475</v>
      </c>
      <c r="E7" s="46">
        <f t="shared" si="0"/>
        <v>65434</v>
      </c>
      <c r="F7" s="46">
        <f t="shared" si="0"/>
        <v>104474</v>
      </c>
      <c r="G7" s="46">
        <f t="shared" si="0"/>
        <v>107300</v>
      </c>
      <c r="H7" s="46">
        <f t="shared" si="0"/>
        <v>121846</v>
      </c>
      <c r="I7" s="46">
        <f t="shared" si="0"/>
        <v>150761</v>
      </c>
      <c r="J7" s="46">
        <f t="shared" si="0"/>
        <v>38151</v>
      </c>
      <c r="K7" s="38">
        <f aca="true" t="shared" si="1" ref="K7:K13">SUM(B7:J7)</f>
        <v>930678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6843</v>
      </c>
      <c r="C8" s="44">
        <f t="shared" si="2"/>
        <v>5861</v>
      </c>
      <c r="D8" s="44">
        <f t="shared" si="2"/>
        <v>7247</v>
      </c>
      <c r="E8" s="44">
        <f t="shared" si="2"/>
        <v>4317</v>
      </c>
      <c r="F8" s="44">
        <f t="shared" si="2"/>
        <v>6169</v>
      </c>
      <c r="G8" s="44">
        <f t="shared" si="2"/>
        <v>3776</v>
      </c>
      <c r="H8" s="44">
        <f t="shared" si="2"/>
        <v>3103</v>
      </c>
      <c r="I8" s="44">
        <f t="shared" si="2"/>
        <v>7305</v>
      </c>
      <c r="J8" s="44">
        <f t="shared" si="2"/>
        <v>1122</v>
      </c>
      <c r="K8" s="38">
        <f t="shared" si="1"/>
        <v>45743</v>
      </c>
      <c r="L8"/>
      <c r="M8"/>
      <c r="N8"/>
    </row>
    <row r="9" spans="1:14" ht="16.5" customHeight="1">
      <c r="A9" s="22" t="s">
        <v>32</v>
      </c>
      <c r="B9" s="44">
        <v>6816</v>
      </c>
      <c r="C9" s="44">
        <v>5861</v>
      </c>
      <c r="D9" s="44">
        <v>7247</v>
      </c>
      <c r="E9" s="44">
        <v>4229</v>
      </c>
      <c r="F9" s="44">
        <v>6169</v>
      </c>
      <c r="G9" s="44">
        <v>3774</v>
      </c>
      <c r="H9" s="44">
        <v>3103</v>
      </c>
      <c r="I9" s="44">
        <v>7283</v>
      </c>
      <c r="J9" s="44">
        <v>1122</v>
      </c>
      <c r="K9" s="38">
        <f t="shared" si="1"/>
        <v>45604</v>
      </c>
      <c r="L9"/>
      <c r="M9"/>
      <c r="N9"/>
    </row>
    <row r="10" spans="1:14" ht="16.5" customHeight="1">
      <c r="A10" s="22" t="s">
        <v>31</v>
      </c>
      <c r="B10" s="44">
        <v>27</v>
      </c>
      <c r="C10" s="44">
        <v>0</v>
      </c>
      <c r="D10" s="44">
        <v>0</v>
      </c>
      <c r="E10" s="44">
        <v>88</v>
      </c>
      <c r="F10" s="44">
        <v>0</v>
      </c>
      <c r="G10" s="44">
        <v>2</v>
      </c>
      <c r="H10" s="44">
        <v>0</v>
      </c>
      <c r="I10" s="44">
        <v>22</v>
      </c>
      <c r="J10" s="44">
        <v>0</v>
      </c>
      <c r="K10" s="38">
        <f t="shared" si="1"/>
        <v>139</v>
      </c>
      <c r="L10"/>
      <c r="M10"/>
      <c r="N10"/>
    </row>
    <row r="11" spans="1:14" ht="16.5" customHeight="1">
      <c r="A11" s="43" t="s">
        <v>67</v>
      </c>
      <c r="B11" s="42">
        <v>116792</v>
      </c>
      <c r="C11" s="42">
        <v>83741</v>
      </c>
      <c r="D11" s="42">
        <v>122228</v>
      </c>
      <c r="E11" s="42">
        <v>61117</v>
      </c>
      <c r="F11" s="42">
        <v>98305</v>
      </c>
      <c r="G11" s="42">
        <v>103524</v>
      </c>
      <c r="H11" s="42">
        <v>118743</v>
      </c>
      <c r="I11" s="42">
        <v>143456</v>
      </c>
      <c r="J11" s="42">
        <v>37029</v>
      </c>
      <c r="K11" s="38">
        <f t="shared" si="1"/>
        <v>884935</v>
      </c>
      <c r="L11" s="59"/>
      <c r="M11" s="59"/>
      <c r="N11" s="59"/>
    </row>
    <row r="12" spans="1:14" ht="16.5" customHeight="1">
      <c r="A12" s="22" t="s">
        <v>79</v>
      </c>
      <c r="B12" s="42">
        <v>9548</v>
      </c>
      <c r="C12" s="42">
        <v>6842</v>
      </c>
      <c r="D12" s="42">
        <v>10659</v>
      </c>
      <c r="E12" s="42">
        <v>6627</v>
      </c>
      <c r="F12" s="42">
        <v>6909</v>
      </c>
      <c r="G12" s="42">
        <v>6463</v>
      </c>
      <c r="H12" s="42">
        <v>5989</v>
      </c>
      <c r="I12" s="42">
        <v>7771</v>
      </c>
      <c r="J12" s="42">
        <v>1615</v>
      </c>
      <c r="K12" s="38">
        <f t="shared" si="1"/>
        <v>62423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107244</v>
      </c>
      <c r="C13" s="42">
        <f>+C11-C12</f>
        <v>76899</v>
      </c>
      <c r="D13" s="42">
        <f>+D11-D12</f>
        <v>111569</v>
      </c>
      <c r="E13" s="42">
        <f aca="true" t="shared" si="3" ref="E13:J13">+E11-E12</f>
        <v>54490</v>
      </c>
      <c r="F13" s="42">
        <f t="shared" si="3"/>
        <v>91396</v>
      </c>
      <c r="G13" s="42">
        <f t="shared" si="3"/>
        <v>97061</v>
      </c>
      <c r="H13" s="42">
        <f t="shared" si="3"/>
        <v>112754</v>
      </c>
      <c r="I13" s="42">
        <f t="shared" si="3"/>
        <v>135685</v>
      </c>
      <c r="J13" s="42">
        <f t="shared" si="3"/>
        <v>35414</v>
      </c>
      <c r="K13" s="38">
        <f t="shared" si="1"/>
        <v>822512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1.054285037743219</v>
      </c>
      <c r="C18" s="39">
        <v>1.111097676689362</v>
      </c>
      <c r="D18" s="39">
        <v>1.095732134993267</v>
      </c>
      <c r="E18" s="39">
        <v>1.295871790893932</v>
      </c>
      <c r="F18" s="39">
        <v>0.979326018483519</v>
      </c>
      <c r="G18" s="39">
        <v>1.108310406830816</v>
      </c>
      <c r="H18" s="39">
        <v>1.138878379872052</v>
      </c>
      <c r="I18" s="39">
        <v>1.025135688340492</v>
      </c>
      <c r="J18" s="39">
        <v>0.988768211257369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78</v>
      </c>
      <c r="B20" s="36">
        <f>SUM(B21:B30)</f>
        <v>620600.55</v>
      </c>
      <c r="C20" s="36">
        <f aca="true" t="shared" si="4" ref="C20:J20">SUM(C21:C30)</f>
        <v>535109.54</v>
      </c>
      <c r="D20" s="36">
        <f t="shared" si="4"/>
        <v>832115.14</v>
      </c>
      <c r="E20" s="36">
        <f t="shared" si="4"/>
        <v>436565.1400000001</v>
      </c>
      <c r="F20" s="36">
        <f t="shared" si="4"/>
        <v>546400.7999999999</v>
      </c>
      <c r="G20" s="36">
        <f t="shared" si="4"/>
        <v>636930</v>
      </c>
      <c r="H20" s="36">
        <f t="shared" si="4"/>
        <v>601803</v>
      </c>
      <c r="I20" s="36">
        <f t="shared" si="4"/>
        <v>750383.35</v>
      </c>
      <c r="J20" s="36">
        <f t="shared" si="4"/>
        <v>188446.28999999998</v>
      </c>
      <c r="K20" s="36">
        <f aca="true" t="shared" si="5" ref="K20:K29">SUM(B20:J20)</f>
        <v>5148353.81</v>
      </c>
      <c r="L20"/>
      <c r="M20"/>
      <c r="N20"/>
    </row>
    <row r="21" spans="1:14" ht="16.5" customHeight="1">
      <c r="A21" s="35" t="s">
        <v>28</v>
      </c>
      <c r="B21" s="58">
        <f>ROUND((B15+B16)*B7,2)</f>
        <v>558199.66</v>
      </c>
      <c r="C21" s="58">
        <f>ROUND((C15+C16)*C7,2)</f>
        <v>444425.92</v>
      </c>
      <c r="D21" s="58">
        <f aca="true" t="shared" si="6" ref="D21:J21">ROUND((D15+D16)*D7,2)</f>
        <v>711918.29</v>
      </c>
      <c r="E21" s="58">
        <f t="shared" si="6"/>
        <v>312813.78</v>
      </c>
      <c r="F21" s="58">
        <f t="shared" si="6"/>
        <v>528544.41</v>
      </c>
      <c r="G21" s="58">
        <f t="shared" si="6"/>
        <v>548335.19</v>
      </c>
      <c r="H21" s="58">
        <f t="shared" si="6"/>
        <v>495791.37</v>
      </c>
      <c r="I21" s="58">
        <f t="shared" si="6"/>
        <v>619657.86</v>
      </c>
      <c r="J21" s="58">
        <f t="shared" si="6"/>
        <v>177432.67</v>
      </c>
      <c r="K21" s="30">
        <f t="shared" si="5"/>
        <v>4397119.15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30301.89</v>
      </c>
      <c r="C22" s="30">
        <f t="shared" si="7"/>
        <v>49374.69</v>
      </c>
      <c r="D22" s="30">
        <f t="shared" si="7"/>
        <v>68153.46</v>
      </c>
      <c r="E22" s="30">
        <f t="shared" si="7"/>
        <v>92552.77</v>
      </c>
      <c r="F22" s="30">
        <f t="shared" si="7"/>
        <v>-10927.12</v>
      </c>
      <c r="G22" s="30">
        <f t="shared" si="7"/>
        <v>59390.41</v>
      </c>
      <c r="H22" s="30">
        <f t="shared" si="7"/>
        <v>68854.7</v>
      </c>
      <c r="I22" s="30">
        <f t="shared" si="7"/>
        <v>15575.53</v>
      </c>
      <c r="J22" s="30">
        <f t="shared" si="7"/>
        <v>-1992.89</v>
      </c>
      <c r="K22" s="30">
        <f t="shared" si="5"/>
        <v>371283.44</v>
      </c>
      <c r="L22"/>
      <c r="M22"/>
      <c r="N22"/>
    </row>
    <row r="23" spans="1:14" ht="16.5" customHeight="1">
      <c r="A23" s="18" t="s">
        <v>26</v>
      </c>
      <c r="B23" s="30">
        <v>27912</v>
      </c>
      <c r="C23" s="30">
        <v>35682.95</v>
      </c>
      <c r="D23" s="30">
        <v>43813.07</v>
      </c>
      <c r="E23" s="30">
        <v>24281.48</v>
      </c>
      <c r="F23" s="30">
        <v>25119.35</v>
      </c>
      <c r="G23" s="30">
        <v>25267.94</v>
      </c>
      <c r="H23" s="30">
        <v>31555.46</v>
      </c>
      <c r="I23" s="30">
        <v>37218.81</v>
      </c>
      <c r="J23" s="30">
        <v>10438.53</v>
      </c>
      <c r="K23" s="30">
        <f t="shared" si="5"/>
        <v>261289.59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1162.71</v>
      </c>
      <c r="C26" s="30">
        <v>1002.06</v>
      </c>
      <c r="D26" s="30">
        <v>1557.54</v>
      </c>
      <c r="E26" s="30">
        <v>816.89</v>
      </c>
      <c r="F26" s="30">
        <v>1023.84</v>
      </c>
      <c r="G26" s="30">
        <v>1192.66</v>
      </c>
      <c r="H26" s="30">
        <v>1127.31</v>
      </c>
      <c r="I26" s="30">
        <v>1405.06</v>
      </c>
      <c r="J26" s="30">
        <v>353.99</v>
      </c>
      <c r="K26" s="30">
        <f t="shared" si="5"/>
        <v>9642.06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246.69</v>
      </c>
      <c r="G27" s="30">
        <v>253.69</v>
      </c>
      <c r="H27" s="30">
        <v>238.43</v>
      </c>
      <c r="I27" s="30">
        <v>308.37</v>
      </c>
      <c r="J27" s="30">
        <v>118.26</v>
      </c>
      <c r="K27" s="30">
        <f t="shared" si="5"/>
        <v>2391.2700000000004</v>
      </c>
      <c r="L27" s="59"/>
      <c r="M27" s="59"/>
      <c r="N27" s="59"/>
    </row>
    <row r="28" spans="1:14" ht="16.5" customHeight="1">
      <c r="A28" s="18" t="s">
        <v>77</v>
      </c>
      <c r="B28" s="30">
        <v>898.82</v>
      </c>
      <c r="C28" s="30">
        <v>780.54</v>
      </c>
      <c r="D28" s="30">
        <v>1004.04</v>
      </c>
      <c r="E28" s="30">
        <v>581.53</v>
      </c>
      <c r="F28" s="30">
        <v>623.58</v>
      </c>
      <c r="G28" s="30">
        <v>720.06</v>
      </c>
      <c r="H28" s="30">
        <v>695.63</v>
      </c>
      <c r="I28" s="30">
        <v>1005.5</v>
      </c>
      <c r="J28" s="30">
        <v>325.68</v>
      </c>
      <c r="K28" s="30">
        <f t="shared" si="5"/>
        <v>6635.38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-29990.4</v>
      </c>
      <c r="C32" s="30">
        <f t="shared" si="8"/>
        <v>-25788.4</v>
      </c>
      <c r="D32" s="30">
        <f t="shared" si="8"/>
        <v>-541281.03</v>
      </c>
      <c r="E32" s="30">
        <f t="shared" si="8"/>
        <v>-18607.6</v>
      </c>
      <c r="F32" s="30">
        <f t="shared" si="8"/>
        <v>-27143.6</v>
      </c>
      <c r="G32" s="30">
        <f t="shared" si="8"/>
        <v>-16605.6</v>
      </c>
      <c r="H32" s="30">
        <f t="shared" si="8"/>
        <v>-391653.2</v>
      </c>
      <c r="I32" s="30">
        <f t="shared" si="8"/>
        <v>-32045.2</v>
      </c>
      <c r="J32" s="30">
        <f t="shared" si="8"/>
        <v>-119709.31</v>
      </c>
      <c r="K32" s="30">
        <f aca="true" t="shared" si="9" ref="K32:K40">SUM(B32:J32)</f>
        <v>-1202824.34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-29990.4</v>
      </c>
      <c r="C33" s="30">
        <f t="shared" si="10"/>
        <v>-25788.4</v>
      </c>
      <c r="D33" s="30">
        <f t="shared" si="10"/>
        <v>-31886.8</v>
      </c>
      <c r="E33" s="30">
        <f t="shared" si="10"/>
        <v>-18607.6</v>
      </c>
      <c r="F33" s="30">
        <f t="shared" si="10"/>
        <v>-27143.6</v>
      </c>
      <c r="G33" s="30">
        <f t="shared" si="10"/>
        <v>-16605.6</v>
      </c>
      <c r="H33" s="30">
        <f t="shared" si="10"/>
        <v>-13653.2</v>
      </c>
      <c r="I33" s="30">
        <f t="shared" si="10"/>
        <v>-32045.2</v>
      </c>
      <c r="J33" s="30">
        <f t="shared" si="10"/>
        <v>-4936.8</v>
      </c>
      <c r="K33" s="30">
        <f t="shared" si="9"/>
        <v>-200657.60000000003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-29990.4</v>
      </c>
      <c r="C34" s="30">
        <f t="shared" si="11"/>
        <v>-25788.4</v>
      </c>
      <c r="D34" s="30">
        <f t="shared" si="11"/>
        <v>-31886.8</v>
      </c>
      <c r="E34" s="30">
        <f t="shared" si="11"/>
        <v>-18607.6</v>
      </c>
      <c r="F34" s="30">
        <f t="shared" si="11"/>
        <v>-27143.6</v>
      </c>
      <c r="G34" s="30">
        <f t="shared" si="11"/>
        <v>-16605.6</v>
      </c>
      <c r="H34" s="30">
        <f t="shared" si="11"/>
        <v>-13653.2</v>
      </c>
      <c r="I34" s="30">
        <f t="shared" si="11"/>
        <v>-32045.2</v>
      </c>
      <c r="J34" s="30">
        <f t="shared" si="11"/>
        <v>-4936.8</v>
      </c>
      <c r="K34" s="30">
        <f t="shared" si="9"/>
        <v>-200657.60000000003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3" ht="16.5" customHeight="1">
      <c r="A55" s="16" t="s">
        <v>8</v>
      </c>
      <c r="B55" s="27">
        <f aca="true" t="shared" si="15" ref="B55:J55">IF(B20+B32+B56&lt;0,0,B20+B32+B56)</f>
        <v>590610.15</v>
      </c>
      <c r="C55" s="27">
        <f t="shared" si="15"/>
        <v>509321.14</v>
      </c>
      <c r="D55" s="27">
        <f t="shared" si="15"/>
        <v>290834.11</v>
      </c>
      <c r="E55" s="27">
        <f t="shared" si="15"/>
        <v>417957.5400000001</v>
      </c>
      <c r="F55" s="27">
        <f t="shared" si="15"/>
        <v>519257.19999999995</v>
      </c>
      <c r="G55" s="27">
        <f t="shared" si="15"/>
        <v>620324.4</v>
      </c>
      <c r="H55" s="27">
        <f t="shared" si="15"/>
        <v>210149.8</v>
      </c>
      <c r="I55" s="27">
        <f t="shared" si="15"/>
        <v>718338.15</v>
      </c>
      <c r="J55" s="27">
        <f t="shared" si="15"/>
        <v>68736.97999999998</v>
      </c>
      <c r="K55" s="20">
        <f>SUM(B55:J55)</f>
        <v>3945529.4699999993</v>
      </c>
      <c r="L55" s="54"/>
      <c r="M55" s="66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590610.15</v>
      </c>
      <c r="C61" s="10">
        <f t="shared" si="17"/>
        <v>509321.14</v>
      </c>
      <c r="D61" s="10">
        <f t="shared" si="17"/>
        <v>290834.11</v>
      </c>
      <c r="E61" s="10">
        <f t="shared" si="17"/>
        <v>417957.54</v>
      </c>
      <c r="F61" s="10">
        <f t="shared" si="17"/>
        <v>519257.21</v>
      </c>
      <c r="G61" s="10">
        <f t="shared" si="17"/>
        <v>620324.4</v>
      </c>
      <c r="H61" s="10">
        <f t="shared" si="17"/>
        <v>210149.8</v>
      </c>
      <c r="I61" s="10">
        <f>SUM(I62:I74)</f>
        <v>718338.14</v>
      </c>
      <c r="J61" s="10">
        <f t="shared" si="17"/>
        <v>68736.97999999998</v>
      </c>
      <c r="K61" s="5">
        <f>SUM(K62:K74)</f>
        <v>3945529.4699999993</v>
      </c>
      <c r="L61" s="9"/>
    </row>
    <row r="62" spans="1:12" ht="16.5" customHeight="1">
      <c r="A62" s="7" t="s">
        <v>56</v>
      </c>
      <c r="B62" s="8">
        <v>517315.43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517315.43</v>
      </c>
      <c r="L62"/>
    </row>
    <row r="63" spans="1:12" ht="16.5" customHeight="1">
      <c r="A63" s="7" t="s">
        <v>57</v>
      </c>
      <c r="B63" s="8">
        <v>73294.72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73294.72</v>
      </c>
      <c r="L63"/>
    </row>
    <row r="64" spans="1:12" ht="16.5" customHeight="1">
      <c r="A64" s="7" t="s">
        <v>4</v>
      </c>
      <c r="B64" s="6">
        <v>0</v>
      </c>
      <c r="C64" s="8">
        <v>509321.14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509321.14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290834.11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290834.11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417957.54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417957.54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519257.21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519257.21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620324.4</v>
      </c>
      <c r="H68" s="6">
        <v>0</v>
      </c>
      <c r="I68" s="6">
        <v>0</v>
      </c>
      <c r="J68" s="6">
        <v>0</v>
      </c>
      <c r="K68" s="5">
        <f t="shared" si="18"/>
        <v>620324.4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210149.8</v>
      </c>
      <c r="I69" s="6">
        <v>0</v>
      </c>
      <c r="J69" s="6">
        <v>0</v>
      </c>
      <c r="K69" s="5">
        <f t="shared" si="18"/>
        <v>210149.8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293584.8</v>
      </c>
      <c r="J71" s="6">
        <v>0</v>
      </c>
      <c r="K71" s="5">
        <f t="shared" si="18"/>
        <v>293584.8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424753.34</v>
      </c>
      <c r="J72" s="6">
        <v>0</v>
      </c>
      <c r="K72" s="5">
        <f t="shared" si="18"/>
        <v>424753.34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68736.97999999998</v>
      </c>
      <c r="K73" s="5">
        <f t="shared" si="18"/>
        <v>68736.97999999998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2024-05-08T17:58:32Z</dcterms:modified>
  <cp:category/>
  <cp:version/>
  <cp:contentType/>
  <cp:contentStatus/>
</cp:coreProperties>
</file>