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<sst xmlns="http://schemas.openxmlformats.org/spreadsheetml/2006/main" count="83" uniqueCount="82">
  <si>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</si>
  <si>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</si>
  <si>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</si>
  <si>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</si>
  <si>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</si>
  <si>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</si>
  <si>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</si>
  <si>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</si>
  <si>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</si>
  <si>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</si>
  <si>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</si>
  <si>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</si>
  <si>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</si>
  <si>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</si>
  <si>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</si>
  <si>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</si>
  <si>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</si>
  <si>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</si>
  <si>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</si>
  <si>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</si>
  <si>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</si>
  <si>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</si>
  <si>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</si>
  <si>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</si>
  <si>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</si>
  <si>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</si>
  <si>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</si>
  <si>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</si>
  <si>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</si>
  <si>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</si>
  <si>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</si>
  <si>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</si>
  <si>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</si>
  <si>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</si>
  <si>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</si>
  <si>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</si>
  <si>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</si>
  <si>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</si>
  <si>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</si>
  <si>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</si>
  <si>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</si>
  <si>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</si>
  <si>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</si>
  <si>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</si>
  <si>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</si>
  <si>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</si>
  <si>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</si>
  <si>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</si>
  <si>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</si>
  <si>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</si>
  <si>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</si>
  <si>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</si>
  <si>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</si>
  <si>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</si>
  <si>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</si>
  <si>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</si>
  <si>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</si>
  <si>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</si>
  <si>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</si>
  <si>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</si>
  <si>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</si>
  <si>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</si>
  <si>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</si>
  <si>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</si>
  <si>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</si>
  <si>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</si>
  <si>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</si>
  <si>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</si>
  <si>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</si>
  <si>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</si>
  <si>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</si>
  <si>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</si>
  <si>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</si>
  <si>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</si>
  <si>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</si>
  <si>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</si>
  <si>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</si>
  <si>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</si>
  <si>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</si>
  <si>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</si>
  <si>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03/05/24 - VENCIMENTO 10/05/24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</si>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</sst>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343616</v>
      </c>
      <c r="C7" s="46">
        <f aca="true" t="shared" si="0" ref="C7:J7">+C8+C11</f>
        <v>278728</v>
      </c>
      <c r="D7" s="46">
        <f t="shared" si="0"/>
        <v>322737</v>
      </c>
      <c r="E7" s="46">
        <f t="shared" si="0"/>
        <v>185922</v>
      </c>
      <c r="F7" s="46">
        <f t="shared" si="0"/>
        <v>252090</v>
      </c>
      <c r="G7" s="46">
        <f t="shared" si="0"/>
        <v>239103</v>
      </c>
      <c r="H7" s="46">
        <f t="shared" si="0"/>
        <v>269494</v>
      </c>
      <c r="I7" s="46">
        <f t="shared" si="0"/>
        <v>371594</v>
      </c>
      <c r="J7" s="46">
        <f t="shared" si="0"/>
        <v>121044</v>
      </c>
      <c r="K7" s="38">
        <f aca="true" t="shared" si="1" ref="K7:K13">SUM(B7:J7)</f>
        <v>2384328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14739</v>
      </c>
      <c r="C8" s="44">
        <f t="shared" si="2"/>
        <v>14880</v>
      </c>
      <c r="D8" s="44">
        <f t="shared" si="2"/>
        <v>13552</v>
      </c>
      <c r="E8" s="44">
        <f t="shared" si="2"/>
        <v>9798</v>
      </c>
      <c r="F8" s="44">
        <f t="shared" si="2"/>
        <v>11121</v>
      </c>
      <c r="G8" s="44">
        <f t="shared" si="2"/>
        <v>6059</v>
      </c>
      <c r="H8" s="44">
        <f t="shared" si="2"/>
        <v>5055</v>
      </c>
      <c r="I8" s="44">
        <f t="shared" si="2"/>
        <v>14911</v>
      </c>
      <c r="J8" s="44">
        <f t="shared" si="2"/>
        <v>3034</v>
      </c>
      <c r="K8" s="38">
        <f t="shared" si="1"/>
        <v>93149</v>
      </c>
      <c r="L8"/>
      <c r="M8"/>
      <c r="N8"/>
    </row>
    <row r="9" spans="1:14" ht="16.5" customHeight="1">
      <c r="A9" s="22" t="s">
        <v>32</v>
      </c>
      <c r="B9" s="44">
        <v>14704</v>
      </c>
      <c r="C9" s="44">
        <v>14878</v>
      </c>
      <c r="D9" s="44">
        <v>13552</v>
      </c>
      <c r="E9" s="44">
        <v>9473</v>
      </c>
      <c r="F9" s="44">
        <v>11104</v>
      </c>
      <c r="G9" s="44">
        <v>6059</v>
      </c>
      <c r="H9" s="44">
        <v>5055</v>
      </c>
      <c r="I9" s="44">
        <v>14865</v>
      </c>
      <c r="J9" s="44">
        <v>3034</v>
      </c>
      <c r="K9" s="38">
        <f t="shared" si="1"/>
        <v>92724</v>
      </c>
      <c r="L9"/>
      <c r="M9"/>
      <c r="N9"/>
    </row>
    <row r="10" spans="1:14" ht="16.5" customHeight="1">
      <c r="A10" s="22" t="s">
        <v>31</v>
      </c>
      <c r="B10" s="44">
        <v>35</v>
      </c>
      <c r="C10" s="44">
        <v>2</v>
      </c>
      <c r="D10" s="44">
        <v>0</v>
      </c>
      <c r="E10" s="44">
        <v>325</v>
      </c>
      <c r="F10" s="44">
        <v>17</v>
      </c>
      <c r="G10" s="44">
        <v>0</v>
      </c>
      <c r="H10" s="44">
        <v>0</v>
      </c>
      <c r="I10" s="44">
        <v>46</v>
      </c>
      <c r="J10" s="44">
        <v>0</v>
      </c>
      <c r="K10" s="38">
        <f t="shared" si="1"/>
        <v>425</v>
      </c>
      <c r="L10"/>
      <c r="M10"/>
      <c r="N10"/>
    </row>
    <row r="11" spans="1:14" ht="16.5" customHeight="1">
      <c r="A11" s="43" t="s">
        <v>67</v>
      </c>
      <c r="B11" s="42">
        <v>328877</v>
      </c>
      <c r="C11" s="42">
        <v>263848</v>
      </c>
      <c r="D11" s="42">
        <v>309185</v>
      </c>
      <c r="E11" s="42">
        <v>176124</v>
      </c>
      <c r="F11" s="42">
        <v>240969</v>
      </c>
      <c r="G11" s="42">
        <v>233044</v>
      </c>
      <c r="H11" s="42">
        <v>264439</v>
      </c>
      <c r="I11" s="42">
        <v>356683</v>
      </c>
      <c r="J11" s="42">
        <v>118010</v>
      </c>
      <c r="K11" s="38">
        <f t="shared" si="1"/>
        <v>2291179</v>
      </c>
      <c r="L11" s="59"/>
      <c r="M11" s="59"/>
      <c r="N11" s="59"/>
    </row>
    <row r="12" spans="1:14" ht="16.5" customHeight="1">
      <c r="A12" s="22" t="s">
        <v>79</v>
      </c>
      <c r="B12" s="42">
        <v>24060</v>
      </c>
      <c r="C12" s="42">
        <v>20880</v>
      </c>
      <c r="D12" s="42">
        <v>25839</v>
      </c>
      <c r="E12" s="42">
        <v>16981</v>
      </c>
      <c r="F12" s="42">
        <v>15692</v>
      </c>
      <c r="G12" s="42">
        <v>14578</v>
      </c>
      <c r="H12" s="42">
        <v>14871</v>
      </c>
      <c r="I12" s="42">
        <v>20455</v>
      </c>
      <c r="J12" s="42">
        <v>5651</v>
      </c>
      <c r="K12" s="38">
        <f t="shared" si="1"/>
        <v>159007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304817</v>
      </c>
      <c r="C13" s="42">
        <f>+C11-C12</f>
        <v>242968</v>
      </c>
      <c r="D13" s="42">
        <f>+D11-D12</f>
        <v>283346</v>
      </c>
      <c r="E13" s="42">
        <f aca="true" t="shared" si="3" ref="E13:J13">+E11-E12</f>
        <v>159143</v>
      </c>
      <c r="F13" s="42">
        <f t="shared" si="3"/>
        <v>225277</v>
      </c>
      <c r="G13" s="42">
        <f t="shared" si="3"/>
        <v>218466</v>
      </c>
      <c r="H13" s="42">
        <f t="shared" si="3"/>
        <v>249568</v>
      </c>
      <c r="I13" s="42">
        <f t="shared" si="3"/>
        <v>336228</v>
      </c>
      <c r="J13" s="42">
        <f t="shared" si="3"/>
        <v>112359</v>
      </c>
      <c r="K13" s="38">
        <f t="shared" si="1"/>
        <v>2132172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1.095919153150477</v>
      </c>
      <c r="C18" s="39">
        <v>1.152994024714436</v>
      </c>
      <c r="D18" s="39">
        <v>1.113557468484717</v>
      </c>
      <c r="E18" s="39">
        <v>1.377284823361941</v>
      </c>
      <c r="F18" s="39">
        <v>1.021844270360257</v>
      </c>
      <c r="G18" s="39">
        <v>1.132301340752989</v>
      </c>
      <c r="H18" s="39">
        <v>1.104094852848457</v>
      </c>
      <c r="I18" s="39">
        <v>1.0484252051048</v>
      </c>
      <c r="J18" s="39">
        <v>1.066862253137881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78</v>
      </c>
      <c r="B20" s="36">
        <f>SUM(B21:B30)</f>
        <v>1763292.8099999998</v>
      </c>
      <c r="C20" s="36">
        <f aca="true" t="shared" si="4" ref="C20:J20">SUM(C21:C30)</f>
        <v>1660233.6800000002</v>
      </c>
      <c r="D20" s="36">
        <f t="shared" si="4"/>
        <v>2044068.73</v>
      </c>
      <c r="E20" s="36">
        <f t="shared" si="4"/>
        <v>1271898.6099999999</v>
      </c>
      <c r="F20" s="36">
        <f t="shared" si="4"/>
        <v>1351629.6700000002</v>
      </c>
      <c r="G20" s="36">
        <f t="shared" si="4"/>
        <v>1428809.5699999998</v>
      </c>
      <c r="H20" s="36">
        <f t="shared" si="4"/>
        <v>1258168.1199999999</v>
      </c>
      <c r="I20" s="36">
        <f t="shared" si="4"/>
        <v>1748787.04</v>
      </c>
      <c r="J20" s="36">
        <f t="shared" si="4"/>
        <v>623320.01</v>
      </c>
      <c r="K20" s="36">
        <f aca="true" t="shared" si="5" ref="K20:K29">SUM(B20:J20)</f>
        <v>13150208.24</v>
      </c>
      <c r="L20"/>
      <c r="M20"/>
      <c r="N20"/>
    </row>
    <row r="21" spans="1:14" ht="16.5" customHeight="1">
      <c r="A21" s="35" t="s">
        <v>28</v>
      </c>
      <c r="B21" s="58">
        <f>ROUND((B15+B16)*B7,2)</f>
        <v>1551391.88</v>
      </c>
      <c r="C21" s="58">
        <f>ROUND((C15+C16)*C7,2)</f>
        <v>1382490.88</v>
      </c>
      <c r="D21" s="58">
        <f aca="true" t="shared" si="6" ref="D21:J21">ROUND((D15+D16)*D7,2)</f>
        <v>1774569.39</v>
      </c>
      <c r="E21" s="58">
        <f t="shared" si="6"/>
        <v>888818.71</v>
      </c>
      <c r="F21" s="58">
        <f t="shared" si="6"/>
        <v>1275348.52</v>
      </c>
      <c r="G21" s="58">
        <f t="shared" si="6"/>
        <v>1221888.06</v>
      </c>
      <c r="H21" s="58">
        <f t="shared" si="6"/>
        <v>1096571.09</v>
      </c>
      <c r="I21" s="58">
        <f t="shared" si="6"/>
        <v>1527325.66</v>
      </c>
      <c r="J21" s="58">
        <f t="shared" si="6"/>
        <v>562951.44</v>
      </c>
      <c r="K21" s="30">
        <f t="shared" si="5"/>
        <v>11281355.629999999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148808.2</v>
      </c>
      <c r="C22" s="30">
        <f t="shared" si="7"/>
        <v>211512.84</v>
      </c>
      <c r="D22" s="30">
        <f t="shared" si="7"/>
        <v>201515.61</v>
      </c>
      <c r="E22" s="30">
        <f t="shared" si="7"/>
        <v>335337.81</v>
      </c>
      <c r="F22" s="30">
        <f t="shared" si="7"/>
        <v>27859.06</v>
      </c>
      <c r="G22" s="30">
        <f t="shared" si="7"/>
        <v>161657.43</v>
      </c>
      <c r="H22" s="30">
        <f t="shared" si="7"/>
        <v>114147.41</v>
      </c>
      <c r="I22" s="30">
        <f t="shared" si="7"/>
        <v>73961.06</v>
      </c>
      <c r="J22" s="30">
        <f t="shared" si="7"/>
        <v>37640.2</v>
      </c>
      <c r="K22" s="30">
        <f t="shared" si="5"/>
        <v>1312439.6199999999</v>
      </c>
      <c r="L22"/>
      <c r="M22"/>
      <c r="N22"/>
    </row>
    <row r="23" spans="1:14" ht="16.5" customHeight="1">
      <c r="A23" s="18" t="s">
        <v>26</v>
      </c>
      <c r="B23" s="30">
        <v>58687.89</v>
      </c>
      <c r="C23" s="30">
        <v>60317.4</v>
      </c>
      <c r="D23" s="30">
        <v>59712.56</v>
      </c>
      <c r="E23" s="30">
        <v>40647.98</v>
      </c>
      <c r="F23" s="30">
        <v>44725.25</v>
      </c>
      <c r="G23" s="30">
        <v>41401.14</v>
      </c>
      <c r="H23" s="30">
        <v>41989.74</v>
      </c>
      <c r="I23" s="30">
        <v>68811.23</v>
      </c>
      <c r="J23" s="30">
        <v>20026.97</v>
      </c>
      <c r="K23" s="30">
        <f t="shared" si="5"/>
        <v>436320.16000000003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1298.86</v>
      </c>
      <c r="D26" s="30">
        <v>1598.39</v>
      </c>
      <c r="E26" s="30">
        <v>993.89</v>
      </c>
      <c r="F26" s="30">
        <v>1056.52</v>
      </c>
      <c r="G26" s="30">
        <v>1119.14</v>
      </c>
      <c r="H26" s="30">
        <v>985.72</v>
      </c>
      <c r="I26" s="30">
        <v>1366.93</v>
      </c>
      <c r="J26" s="30">
        <v>487.41</v>
      </c>
      <c r="K26" s="30">
        <f t="shared" si="5"/>
        <v>10287.410000000002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246.69</v>
      </c>
      <c r="G27" s="30">
        <v>253.69</v>
      </c>
      <c r="H27" s="30">
        <v>238.43</v>
      </c>
      <c r="I27" s="30">
        <v>308.37</v>
      </c>
      <c r="J27" s="30">
        <v>118.26</v>
      </c>
      <c r="K27" s="30">
        <f t="shared" si="5"/>
        <v>2391.2700000000004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770.32</v>
      </c>
      <c r="D28" s="30">
        <v>1004.04</v>
      </c>
      <c r="E28" s="30">
        <v>581.53</v>
      </c>
      <c r="F28" s="30">
        <v>623.58</v>
      </c>
      <c r="G28" s="30">
        <v>720.06</v>
      </c>
      <c r="H28" s="30">
        <v>695.63</v>
      </c>
      <c r="I28" s="30">
        <v>1005.5</v>
      </c>
      <c r="J28" s="30">
        <v>325.68</v>
      </c>
      <c r="K28" s="30">
        <f t="shared" si="5"/>
        <v>6625.160000000001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72468.19</v>
      </c>
      <c r="J29" s="30">
        <v>0</v>
      </c>
      <c r="K29" s="30">
        <f t="shared" si="5"/>
        <v>72468.19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-118162.45</v>
      </c>
      <c r="C32" s="30">
        <f t="shared" si="8"/>
        <v>-80980.92</v>
      </c>
      <c r="D32" s="30">
        <f t="shared" si="8"/>
        <v>-158802.27000000014</v>
      </c>
      <c r="E32" s="30">
        <f t="shared" si="8"/>
        <v>-94159.75</v>
      </c>
      <c r="F32" s="30">
        <f t="shared" si="8"/>
        <v>-54552.44</v>
      </c>
      <c r="G32" s="30">
        <f t="shared" si="8"/>
        <v>-223459.53</v>
      </c>
      <c r="H32" s="30">
        <f t="shared" si="8"/>
        <v>-74940.99999999988</v>
      </c>
      <c r="I32" s="30">
        <f t="shared" si="8"/>
        <v>-106847.87</v>
      </c>
      <c r="J32" s="30">
        <f t="shared" si="8"/>
        <v>-26557.700000000015</v>
      </c>
      <c r="K32" s="30">
        <f aca="true" t="shared" si="9" ref="K32:K40">SUM(B32:J32)</f>
        <v>-938463.93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-106333.64</v>
      </c>
      <c r="C33" s="30">
        <f t="shared" si="10"/>
        <v>-73343.8</v>
      </c>
      <c r="D33" s="30">
        <f t="shared" si="10"/>
        <v>-75409.15000000001</v>
      </c>
      <c r="E33" s="30">
        <f t="shared" si="10"/>
        <v>-94159.75</v>
      </c>
      <c r="F33" s="30">
        <f t="shared" si="10"/>
        <v>-48857.6</v>
      </c>
      <c r="G33" s="30">
        <f t="shared" si="10"/>
        <v>-90814.75</v>
      </c>
      <c r="H33" s="30">
        <f t="shared" si="10"/>
        <v>-34941.87</v>
      </c>
      <c r="I33" s="30">
        <f t="shared" si="10"/>
        <v>-85224.92</v>
      </c>
      <c r="J33" s="30">
        <f t="shared" si="10"/>
        <v>-19463.81</v>
      </c>
      <c r="K33" s="30">
        <f t="shared" si="9"/>
        <v>-628549.29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-64697.6</v>
      </c>
      <c r="C34" s="30">
        <f t="shared" si="11"/>
        <v>-65463.2</v>
      </c>
      <c r="D34" s="30">
        <f t="shared" si="11"/>
        <v>-59628.8</v>
      </c>
      <c r="E34" s="30">
        <f t="shared" si="11"/>
        <v>-41681.2</v>
      </c>
      <c r="F34" s="30">
        <f t="shared" si="11"/>
        <v>-48857.6</v>
      </c>
      <c r="G34" s="30">
        <f t="shared" si="11"/>
        <v>-26659.6</v>
      </c>
      <c r="H34" s="30">
        <f t="shared" si="11"/>
        <v>-22242</v>
      </c>
      <c r="I34" s="30">
        <f t="shared" si="11"/>
        <v>-65406</v>
      </c>
      <c r="J34" s="30">
        <f t="shared" si="11"/>
        <v>-13349.6</v>
      </c>
      <c r="K34" s="30">
        <f t="shared" si="9"/>
        <v>-407985.5999999999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-41636.04</v>
      </c>
      <c r="C37" s="30">
        <v>-7880.6</v>
      </c>
      <c r="D37" s="30">
        <v>-15780.35</v>
      </c>
      <c r="E37" s="30">
        <v>-52478.55</v>
      </c>
      <c r="F37" s="26">
        <v>0</v>
      </c>
      <c r="G37" s="30">
        <v>-64155.15</v>
      </c>
      <c r="H37" s="30">
        <v>-12699.87</v>
      </c>
      <c r="I37" s="30">
        <v>-19818.92</v>
      </c>
      <c r="J37" s="30">
        <v>-6114.21</v>
      </c>
      <c r="K37" s="30">
        <f t="shared" si="9"/>
        <v>-220563.68999999997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-11828.81</v>
      </c>
      <c r="C38" s="27">
        <f t="shared" si="12"/>
        <v>-7637.12</v>
      </c>
      <c r="D38" s="27">
        <f t="shared" si="12"/>
        <v>-83393.12000000011</v>
      </c>
      <c r="E38" s="27">
        <f t="shared" si="12"/>
        <v>0</v>
      </c>
      <c r="F38" s="27">
        <f t="shared" si="12"/>
        <v>-5694.84</v>
      </c>
      <c r="G38" s="27">
        <f t="shared" si="12"/>
        <v>-132644.78</v>
      </c>
      <c r="H38" s="27">
        <f t="shared" si="12"/>
        <v>-39999.12999999989</v>
      </c>
      <c r="I38" s="27">
        <f t="shared" si="12"/>
        <v>-21622.95</v>
      </c>
      <c r="J38" s="27">
        <f t="shared" si="12"/>
        <v>-7093.890000000014</v>
      </c>
      <c r="K38" s="30">
        <f t="shared" si="9"/>
        <v>-309914.64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-11828.81</v>
      </c>
      <c r="C40" s="27">
        <v>-7637.12</v>
      </c>
      <c r="D40" s="27">
        <v>-59998.89</v>
      </c>
      <c r="E40" s="27">
        <v>0</v>
      </c>
      <c r="F40" s="27">
        <v>-5694.84</v>
      </c>
      <c r="G40" s="27">
        <v>-132644.78</v>
      </c>
      <c r="H40" s="27">
        <v>-39999.13</v>
      </c>
      <c r="I40" s="27">
        <v>-21622.95</v>
      </c>
      <c r="J40" s="27">
        <v>-321.38</v>
      </c>
      <c r="K40" s="30">
        <f t="shared" si="9"/>
        <v>-279747.9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1645130.3599999999</v>
      </c>
      <c r="C55" s="27">
        <f t="shared" si="15"/>
        <v>1579252.7600000002</v>
      </c>
      <c r="D55" s="27">
        <f t="shared" si="15"/>
        <v>1885266.46</v>
      </c>
      <c r="E55" s="27">
        <f t="shared" si="15"/>
        <v>1177738.8599999999</v>
      </c>
      <c r="F55" s="27">
        <f t="shared" si="15"/>
        <v>1297077.2300000002</v>
      </c>
      <c r="G55" s="27">
        <f t="shared" si="15"/>
        <v>1205350.0399999998</v>
      </c>
      <c r="H55" s="27">
        <f t="shared" si="15"/>
        <v>1183227.12</v>
      </c>
      <c r="I55" s="27">
        <f t="shared" si="15"/>
        <v>1641939.17</v>
      </c>
      <c r="J55" s="27">
        <f t="shared" si="15"/>
        <v>596762.3099999999</v>
      </c>
      <c r="K55" s="20">
        <f>SUM(B55:J55)</f>
        <v>12211744.309999999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 s="6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1645130.3499999999</v>
      </c>
      <c r="C61" s="10">
        <f t="shared" si="17"/>
        <v>1579252.76</v>
      </c>
      <c r="D61" s="10">
        <f t="shared" si="17"/>
        <v>1885266.45</v>
      </c>
      <c r="E61" s="10">
        <f t="shared" si="17"/>
        <v>1177738.86</v>
      </c>
      <c r="F61" s="10">
        <f t="shared" si="17"/>
        <v>1297077.22</v>
      </c>
      <c r="G61" s="10">
        <f t="shared" si="17"/>
        <v>1205350.04</v>
      </c>
      <c r="H61" s="10">
        <f t="shared" si="17"/>
        <v>1183227.11</v>
      </c>
      <c r="I61" s="10">
        <f>SUM(I62:I74)</f>
        <v>1641939.16</v>
      </c>
      <c r="J61" s="10">
        <f t="shared" si="17"/>
        <v>596762.3099999999</v>
      </c>
      <c r="K61" s="5">
        <f>SUM(K62:K74)</f>
        <v>12211744.26</v>
      </c>
      <c r="L61" s="9"/>
    </row>
    <row r="62" spans="1:12" ht="16.5" customHeight="1">
      <c r="A62" s="7" t="s">
        <v>56</v>
      </c>
      <c r="B62" s="8">
        <v>1440805.16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1440805.16</v>
      </c>
      <c r="L62"/>
    </row>
    <row r="63" spans="1:12" ht="16.5" customHeight="1">
      <c r="A63" s="7" t="s">
        <v>57</v>
      </c>
      <c r="B63" s="8">
        <v>204325.19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204325.19</v>
      </c>
      <c r="L63"/>
    </row>
    <row r="64" spans="1:12" ht="16.5" customHeight="1">
      <c r="A64" s="7" t="s">
        <v>4</v>
      </c>
      <c r="B64" s="6">
        <v>0</v>
      </c>
      <c r="C64" s="8">
        <v>1579252.76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1579252.76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1885266.45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1885266.45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1177738.86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1177738.86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1297077.22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1297077.22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1205350.04</v>
      </c>
      <c r="H68" s="6">
        <v>0</v>
      </c>
      <c r="I68" s="6">
        <v>0</v>
      </c>
      <c r="J68" s="6">
        <v>0</v>
      </c>
      <c r="K68" s="5">
        <f t="shared" si="18"/>
        <v>1205350.04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1183227.11</v>
      </c>
      <c r="I69" s="6">
        <v>0</v>
      </c>
      <c r="J69" s="6">
        <v>0</v>
      </c>
      <c r="K69" s="5">
        <f t="shared" si="18"/>
        <v>1183227.11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613100.08</v>
      </c>
      <c r="J71" s="6">
        <v>0</v>
      </c>
      <c r="K71" s="5">
        <f t="shared" si="18"/>
        <v>613100.08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1028839.08</v>
      </c>
      <c r="J72" s="6">
        <v>0</v>
      </c>
      <c r="K72" s="5">
        <f t="shared" si="18"/>
        <v>1028839.08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f>+J55</f>
        <v>596762.3099999999</v>
      </c>
      <c r="K73" s="5">
        <f t="shared" si="18"/>
        <v>596762.3099999999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2024-05-14T19:16:41Z</dcterms:modified>
  <cp:category/>
  <cp:version/>
  <cp:contentType/>
  <cp:contentStatus/>
</cp:coreProperties>
</file>