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285" windowHeight="8922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<sst xmlns="http://schemas.openxmlformats.org/spreadsheetml/2006/main" count="83" uniqueCount="82">
  <si>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</si>
  <si>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</si>
  <si>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</si>
  <si>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</si>
  <si>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</si>
  <si>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</si>
  <si>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</si>
  <si>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</si>
  <si>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</si>
  <si>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</si>
  <si>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</si>
  <si>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</si>
  <si>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</si>
  <si>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</si>
  <si>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</si>
  <si>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</si>
  <si>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</si>
  <si>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</si>
  <si>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</si>
  <si>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</si>
  <si>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</si>
  <si>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</si>
  <si>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</si>
  <si>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</si>
  <si>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</si>
  <si>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</si>
  <si>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</si>
  <si>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</si>
  <si>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</si>
  <si>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</si>
  <si>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</si>
  <si>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</si>
  <si>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</si>
  <si>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</si>
  <si>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</si>
  <si>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</si>
  <si>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</si>
  <si>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</si>
  <si>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</si>
  <si>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</si>
  <si>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</si>
  <si>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</si>
  <si>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</si>
  <si>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</si>
  <si>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</si>
  <si>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</si>
  <si>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</si>
  <si>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</si>
  <si>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</si>
  <si>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</si>
  <si>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</si>
  <si>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</si>
  <si>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</si>
  <si>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</si>
  <si>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</si>
  <si>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</si>
  <si>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</si>
  <si>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</si>
  <si>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</si>
  <si>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</si>
  <si>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</si>
  <si>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</si>
  <si>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</si>
  <si>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</si>
  <si>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</si>
  <si>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</si>
  <si>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</si>
  <si>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</si>
  <si>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</si>
  <si>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</si>
  <si>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</si>
  <si>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</si>
  <si>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</si>
  <si>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</si>
  <si>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</si>
  <si>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</si>
  <si>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</si>
  <si>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</si>
  <si>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</si>
  <si>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</si>
  <si>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06/05/24 - VENCIMENTO 13/05/24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</si>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</sst>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335824</v>
      </c>
      <c r="C7" s="41">
        <f aca="true" t="shared" si="0" ref="C7:J7">+C8+C11</f>
        <v>277955</v>
      </c>
      <c r="D7" s="41">
        <f t="shared" si="0"/>
        <v>317301</v>
      </c>
      <c r="E7" s="41">
        <f t="shared" si="0"/>
        <v>190251</v>
      </c>
      <c r="F7" s="41">
        <f t="shared" si="0"/>
        <v>247876</v>
      </c>
      <c r="G7" s="41">
        <f t="shared" si="0"/>
        <v>237138</v>
      </c>
      <c r="H7" s="41">
        <f t="shared" si="0"/>
        <v>257528</v>
      </c>
      <c r="I7" s="41">
        <f t="shared" si="0"/>
        <v>365056</v>
      </c>
      <c r="J7" s="41">
        <f t="shared" si="0"/>
        <v>115620</v>
      </c>
      <c r="K7" s="33">
        <f aca="true" t="shared" si="1" ref="K7:K13">SUM(B7:J7)</f>
        <v>2344549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14845</v>
      </c>
      <c r="C8" s="39">
        <f t="shared" si="2"/>
        <v>15998</v>
      </c>
      <c r="D8" s="39">
        <f t="shared" si="2"/>
        <v>14438</v>
      </c>
      <c r="E8" s="39">
        <f t="shared" si="2"/>
        <v>10364</v>
      </c>
      <c r="F8" s="39">
        <f t="shared" si="2"/>
        <v>11082</v>
      </c>
      <c r="G8" s="39">
        <f t="shared" si="2"/>
        <v>6226</v>
      </c>
      <c r="H8" s="39">
        <f t="shared" si="2"/>
        <v>5188</v>
      </c>
      <c r="I8" s="39">
        <f t="shared" si="2"/>
        <v>14963</v>
      </c>
      <c r="J8" s="39">
        <f t="shared" si="2"/>
        <v>3118</v>
      </c>
      <c r="K8" s="33">
        <f t="shared" si="1"/>
        <v>96222</v>
      </c>
      <c r="L8"/>
      <c r="M8"/>
      <c r="N8"/>
    </row>
    <row r="9" spans="1:14" ht="16.5" customHeight="1">
      <c r="A9" s="17" t="s">
        <v>32</v>
      </c>
      <c r="B9" s="39">
        <v>14803</v>
      </c>
      <c r="C9" s="39">
        <v>15996</v>
      </c>
      <c r="D9" s="39">
        <v>14438</v>
      </c>
      <c r="E9" s="39">
        <v>10050</v>
      </c>
      <c r="F9" s="39">
        <v>11071</v>
      </c>
      <c r="G9" s="39">
        <v>6221</v>
      </c>
      <c r="H9" s="39">
        <v>5188</v>
      </c>
      <c r="I9" s="39">
        <v>14925</v>
      </c>
      <c r="J9" s="39">
        <v>3118</v>
      </c>
      <c r="K9" s="33">
        <f t="shared" si="1"/>
        <v>95810</v>
      </c>
      <c r="L9"/>
      <c r="M9"/>
      <c r="N9"/>
    </row>
    <row r="10" spans="1:14" ht="16.5" customHeight="1">
      <c r="A10" s="17" t="s">
        <v>31</v>
      </c>
      <c r="B10" s="39">
        <v>42</v>
      </c>
      <c r="C10" s="39">
        <v>2</v>
      </c>
      <c r="D10" s="39">
        <v>0</v>
      </c>
      <c r="E10" s="39">
        <v>314</v>
      </c>
      <c r="F10" s="39">
        <v>11</v>
      </c>
      <c r="G10" s="39">
        <v>5</v>
      </c>
      <c r="H10" s="39">
        <v>0</v>
      </c>
      <c r="I10" s="39">
        <v>38</v>
      </c>
      <c r="J10" s="39">
        <v>0</v>
      </c>
      <c r="K10" s="33">
        <f t="shared" si="1"/>
        <v>412</v>
      </c>
      <c r="L10"/>
      <c r="M10"/>
      <c r="N10"/>
    </row>
    <row r="11" spans="1:14" ht="16.5" customHeight="1">
      <c r="A11" s="38" t="s">
        <v>67</v>
      </c>
      <c r="B11" s="37">
        <v>320979</v>
      </c>
      <c r="C11" s="37">
        <v>261957</v>
      </c>
      <c r="D11" s="37">
        <v>302863</v>
      </c>
      <c r="E11" s="37">
        <v>179887</v>
      </c>
      <c r="F11" s="37">
        <v>236794</v>
      </c>
      <c r="G11" s="37">
        <v>230912</v>
      </c>
      <c r="H11" s="37">
        <v>252340</v>
      </c>
      <c r="I11" s="37">
        <v>350093</v>
      </c>
      <c r="J11" s="37">
        <v>112502</v>
      </c>
      <c r="K11" s="33">
        <f t="shared" si="1"/>
        <v>2248327</v>
      </c>
      <c r="L11" s="54"/>
      <c r="M11" s="54"/>
      <c r="N11" s="54"/>
    </row>
    <row r="12" spans="1:14" ht="16.5" customHeight="1">
      <c r="A12" s="17" t="s">
        <v>79</v>
      </c>
      <c r="B12" s="37">
        <v>23528</v>
      </c>
      <c r="C12" s="37">
        <v>20561</v>
      </c>
      <c r="D12" s="37">
        <v>25800</v>
      </c>
      <c r="E12" s="37">
        <v>17955</v>
      </c>
      <c r="F12" s="37">
        <v>15637</v>
      </c>
      <c r="G12" s="37">
        <v>15093</v>
      </c>
      <c r="H12" s="37">
        <v>14586</v>
      </c>
      <c r="I12" s="37">
        <v>20283</v>
      </c>
      <c r="J12" s="37">
        <v>5366</v>
      </c>
      <c r="K12" s="33">
        <f t="shared" si="1"/>
        <v>158809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297451</v>
      </c>
      <c r="C13" s="37">
        <f>+C11-C12</f>
        <v>241396</v>
      </c>
      <c r="D13" s="37">
        <f>+D11-D12</f>
        <v>277063</v>
      </c>
      <c r="E13" s="37">
        <f aca="true" t="shared" si="3" ref="E13:J13">+E11-E12</f>
        <v>161932</v>
      </c>
      <c r="F13" s="37">
        <f t="shared" si="3"/>
        <v>221157</v>
      </c>
      <c r="G13" s="37">
        <f t="shared" si="3"/>
        <v>215819</v>
      </c>
      <c r="H13" s="37">
        <f t="shared" si="3"/>
        <v>237754</v>
      </c>
      <c r="I13" s="37">
        <f t="shared" si="3"/>
        <v>329810</v>
      </c>
      <c r="J13" s="37">
        <f t="shared" si="3"/>
        <v>107136</v>
      </c>
      <c r="K13" s="33">
        <f t="shared" si="1"/>
        <v>2089518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/>
      <c r="C17" s="35"/>
      <c r="D17" s="35"/>
      <c r="E17" s="35"/>
      <c r="F17" s="35"/>
      <c r="G17" s="35"/>
      <c r="H17" s="35"/>
      <c r="I17" s="35"/>
      <c r="J17" s="35"/>
      <c r="K17" s="26"/>
    </row>
    <row r="18" spans="1:11" ht="16.5" customHeight="1">
      <c r="A18" s="11" t="s">
        <v>29</v>
      </c>
      <c r="B18" s="34">
        <v>1.116105771957492</v>
      </c>
      <c r="C18" s="34">
        <v>1.15273641369842</v>
      </c>
      <c r="D18" s="34">
        <v>1.127253570289553</v>
      </c>
      <c r="E18" s="34">
        <v>1.348397601690752</v>
      </c>
      <c r="F18" s="34">
        <v>1.037226032265881</v>
      </c>
      <c r="G18" s="34">
        <v>1.14713025931132</v>
      </c>
      <c r="H18" s="34">
        <v>1.144681886069761</v>
      </c>
      <c r="I18" s="34">
        <v>1.04238605906177</v>
      </c>
      <c r="J18" s="34">
        <v>1.097954165259507</v>
      </c>
      <c r="K18" s="26"/>
    </row>
    <row r="19" spans="1:11" ht="12" customHeight="1">
      <c r="A19" s="11"/>
      <c r="B19" s="26"/>
      <c r="C19" s="26"/>
      <c r="D19" s="26"/>
      <c r="E19" s="33"/>
      <c r="F19" s="26"/>
      <c r="G19" s="26"/>
      <c r="H19" s="26"/>
      <c r="I19" s="26"/>
      <c r="J19" s="26"/>
      <c r="K19" s="10"/>
    </row>
    <row r="20" spans="1:14" ht="16.5" customHeight="1">
      <c r="A20" s="32" t="s">
        <v>78</v>
      </c>
      <c r="B20" s="31">
        <f>SUM(B21:B30)</f>
        <v>1754535.17</v>
      </c>
      <c r="C20" s="31">
        <f aca="true" t="shared" si="4" ref="C20:J20">SUM(C21:C30)</f>
        <v>1655584.0700000003</v>
      </c>
      <c r="D20" s="31">
        <f t="shared" si="4"/>
        <v>2034534.53</v>
      </c>
      <c r="E20" s="31">
        <f t="shared" si="4"/>
        <v>1274359.7799999998</v>
      </c>
      <c r="F20" s="31">
        <f t="shared" si="4"/>
        <v>1348848.67</v>
      </c>
      <c r="G20" s="31">
        <f t="shared" si="4"/>
        <v>1435549.2100000002</v>
      </c>
      <c r="H20" s="31">
        <f t="shared" si="4"/>
        <v>1246217.6400000001</v>
      </c>
      <c r="I20" s="31">
        <f t="shared" si="4"/>
        <v>1726029.7100000002</v>
      </c>
      <c r="J20" s="31">
        <f t="shared" si="4"/>
        <v>613492.5</v>
      </c>
      <c r="K20" s="31">
        <f aca="true" t="shared" si="5" ref="K20:K29">SUM(B20:J20)</f>
        <v>13089151.280000003</v>
      </c>
      <c r="L20"/>
      <c r="M20"/>
      <c r="N20"/>
    </row>
    <row r="21" spans="1:14" ht="16.5" customHeight="1">
      <c r="A21" s="30" t="s">
        <v>28</v>
      </c>
      <c r="B21" s="53">
        <f>ROUND((B15+B16)*B7,2)</f>
        <v>1516211.78</v>
      </c>
      <c r="C21" s="53">
        <f>ROUND((C15+C16)*C7,2)</f>
        <v>1378656.8</v>
      </c>
      <c r="D21" s="53">
        <f aca="true" t="shared" si="6" ref="D21:J21">ROUND((D15+D16)*D7,2)</f>
        <v>1744679.55</v>
      </c>
      <c r="E21" s="53">
        <f t="shared" si="6"/>
        <v>909513.93</v>
      </c>
      <c r="F21" s="53">
        <f t="shared" si="6"/>
        <v>1254029.47</v>
      </c>
      <c r="G21" s="53">
        <f t="shared" si="6"/>
        <v>1211846.32</v>
      </c>
      <c r="H21" s="53">
        <f t="shared" si="6"/>
        <v>1047881.43</v>
      </c>
      <c r="I21" s="53">
        <f t="shared" si="6"/>
        <v>1500453.17</v>
      </c>
      <c r="J21" s="53">
        <f t="shared" si="6"/>
        <v>537725.5</v>
      </c>
      <c r="K21" s="25">
        <f t="shared" si="5"/>
        <v>11100997.95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176040.94</v>
      </c>
      <c r="C22" s="25">
        <f t="shared" si="7"/>
        <v>210571.1</v>
      </c>
      <c r="D22" s="25">
        <f t="shared" si="7"/>
        <v>222016.7</v>
      </c>
      <c r="E22" s="25">
        <f t="shared" si="7"/>
        <v>316872.47</v>
      </c>
      <c r="F22" s="25">
        <f t="shared" si="7"/>
        <v>46682.54</v>
      </c>
      <c r="G22" s="25">
        <f t="shared" si="7"/>
        <v>178299.26</v>
      </c>
      <c r="H22" s="25">
        <f t="shared" si="7"/>
        <v>151609.46</v>
      </c>
      <c r="I22" s="25">
        <f t="shared" si="7"/>
        <v>63598.3</v>
      </c>
      <c r="J22" s="25">
        <f t="shared" si="7"/>
        <v>52672.45</v>
      </c>
      <c r="K22" s="25">
        <f t="shared" si="5"/>
        <v>1418363.22</v>
      </c>
      <c r="L22"/>
      <c r="M22"/>
      <c r="N22"/>
    </row>
    <row r="23" spans="1:14" ht="16.5" customHeight="1">
      <c r="A23" s="13" t="s">
        <v>26</v>
      </c>
      <c r="B23" s="25">
        <v>57874.89</v>
      </c>
      <c r="C23" s="25">
        <v>60439.27</v>
      </c>
      <c r="D23" s="25">
        <v>59558.94</v>
      </c>
      <c r="E23" s="25">
        <v>40868.38</v>
      </c>
      <c r="F23" s="25">
        <v>44431.66</v>
      </c>
      <c r="G23" s="25">
        <v>41527.07</v>
      </c>
      <c r="H23" s="25">
        <v>41269.6</v>
      </c>
      <c r="I23" s="25">
        <v>68094.31</v>
      </c>
      <c r="J23" s="25">
        <v>20395.87</v>
      </c>
      <c r="K23" s="25">
        <f t="shared" si="5"/>
        <v>434459.99</v>
      </c>
      <c r="L23"/>
      <c r="M23"/>
      <c r="N23"/>
    </row>
    <row r="24" spans="1:14" ht="16.5" customHeight="1">
      <c r="A24" s="13" t="s">
        <v>25</v>
      </c>
      <c r="B24" s="25">
        <v>1770.05</v>
      </c>
      <c r="C24" s="29">
        <v>3540.1</v>
      </c>
      <c r="D24" s="29">
        <v>5310.15</v>
      </c>
      <c r="E24" s="25">
        <v>5310.15</v>
      </c>
      <c r="F24" s="25">
        <v>1770.05</v>
      </c>
      <c r="G24" s="29">
        <v>1770.05</v>
      </c>
      <c r="H24" s="29">
        <v>3540.1</v>
      </c>
      <c r="I24" s="29">
        <v>3540.1</v>
      </c>
      <c r="J24" s="29">
        <v>1770.05</v>
      </c>
      <c r="K24" s="25">
        <f t="shared" si="5"/>
        <v>28320.799999999996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1383.27</v>
      </c>
      <c r="C26" s="25">
        <v>1307.03</v>
      </c>
      <c r="D26" s="25">
        <v>1606.56</v>
      </c>
      <c r="E26" s="25">
        <v>1004.78</v>
      </c>
      <c r="F26" s="25">
        <v>1064.68</v>
      </c>
      <c r="G26" s="25">
        <v>1132.76</v>
      </c>
      <c r="H26" s="25">
        <v>982.99</v>
      </c>
      <c r="I26" s="25">
        <v>1361.49</v>
      </c>
      <c r="J26" s="25">
        <v>484.69</v>
      </c>
      <c r="K26" s="25">
        <f t="shared" si="5"/>
        <v>10328.250000000002</v>
      </c>
      <c r="L26" s="54"/>
      <c r="M26" s="54"/>
      <c r="N26" s="54"/>
    </row>
    <row r="27" spans="1:14" ht="16.5" customHeight="1">
      <c r="A27" s="13" t="s">
        <v>76</v>
      </c>
      <c r="B27" s="25">
        <v>355.42</v>
      </c>
      <c r="C27" s="25">
        <v>303.28</v>
      </c>
      <c r="D27" s="25">
        <v>358.59</v>
      </c>
      <c r="E27" s="25">
        <v>208.54</v>
      </c>
      <c r="F27" s="25">
        <v>246.69</v>
      </c>
      <c r="G27" s="25">
        <v>253.69</v>
      </c>
      <c r="H27" s="25">
        <v>238.43</v>
      </c>
      <c r="I27" s="25">
        <v>308.37</v>
      </c>
      <c r="J27" s="25">
        <v>118.26</v>
      </c>
      <c r="K27" s="25">
        <f t="shared" si="5"/>
        <v>2391.2700000000004</v>
      </c>
      <c r="L27" s="54"/>
      <c r="M27" s="54"/>
      <c r="N27" s="54"/>
    </row>
    <row r="28" spans="1:14" ht="16.5" customHeight="1">
      <c r="A28" s="13" t="s">
        <v>77</v>
      </c>
      <c r="B28" s="25">
        <v>898.82</v>
      </c>
      <c r="C28" s="25">
        <v>766.49</v>
      </c>
      <c r="D28" s="25">
        <v>1004.04</v>
      </c>
      <c r="E28" s="25">
        <v>581.53</v>
      </c>
      <c r="F28" s="25">
        <v>623.58</v>
      </c>
      <c r="G28" s="25">
        <v>720.06</v>
      </c>
      <c r="H28" s="25">
        <v>695.63</v>
      </c>
      <c r="I28" s="25">
        <v>1000.82</v>
      </c>
      <c r="J28" s="25">
        <v>325.68</v>
      </c>
      <c r="K28" s="25">
        <f t="shared" si="5"/>
        <v>6616.650000000001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87673.15</v>
      </c>
      <c r="J29" s="25">
        <v>0</v>
      </c>
      <c r="K29" s="25">
        <f t="shared" si="5"/>
        <v>87673.15</v>
      </c>
      <c r="L29" s="54"/>
      <c r="M29" s="54"/>
      <c r="N29" s="54"/>
    </row>
    <row r="30" spans="1:11" ht="12" customHeight="1">
      <c r="A30" s="28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2" customHeight="1">
      <c r="A31" s="13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4" ht="16.5" customHeight="1">
      <c r="A32" s="11" t="s">
        <v>23</v>
      </c>
      <c r="B32" s="25">
        <f aca="true" t="shared" si="8" ref="B32:J32">+B33+B38+B50</f>
        <v>-101677</v>
      </c>
      <c r="C32" s="25">
        <f t="shared" si="8"/>
        <v>-77155.65</v>
      </c>
      <c r="D32" s="25">
        <f t="shared" si="8"/>
        <v>-101840.67999999998</v>
      </c>
      <c r="E32" s="25">
        <f t="shared" si="8"/>
        <v>-87381.29000000001</v>
      </c>
      <c r="F32" s="25">
        <f t="shared" si="8"/>
        <v>-48712.4</v>
      </c>
      <c r="G32" s="25">
        <f t="shared" si="8"/>
        <v>-80481.45000000001</v>
      </c>
      <c r="H32" s="25">
        <f t="shared" si="8"/>
        <v>-32651.88</v>
      </c>
      <c r="I32" s="25">
        <f t="shared" si="8"/>
        <v>-81002.01</v>
      </c>
      <c r="J32" s="25">
        <f t="shared" si="8"/>
        <v>-25221.69000000001</v>
      </c>
      <c r="K32" s="25">
        <f aca="true" t="shared" si="9" ref="K32:K40">SUM(B32:J32)</f>
        <v>-636124.05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-101677</v>
      </c>
      <c r="C33" s="25">
        <f t="shared" si="10"/>
        <v>-77155.65</v>
      </c>
      <c r="D33" s="25">
        <f t="shared" si="10"/>
        <v>-78446.45</v>
      </c>
      <c r="E33" s="25">
        <f t="shared" si="10"/>
        <v>-87381.29000000001</v>
      </c>
      <c r="F33" s="25">
        <f t="shared" si="10"/>
        <v>-48712.4</v>
      </c>
      <c r="G33" s="25">
        <f t="shared" si="10"/>
        <v>-80481.45000000001</v>
      </c>
      <c r="H33" s="25">
        <f t="shared" si="10"/>
        <v>-32651.88</v>
      </c>
      <c r="I33" s="25">
        <f t="shared" si="10"/>
        <v>-81002.01</v>
      </c>
      <c r="J33" s="25">
        <f t="shared" si="10"/>
        <v>-18449.18</v>
      </c>
      <c r="K33" s="25">
        <f t="shared" si="9"/>
        <v>-605957.31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-65133.2</v>
      </c>
      <c r="C34" s="25">
        <f t="shared" si="11"/>
        <v>-70382.4</v>
      </c>
      <c r="D34" s="25">
        <f t="shared" si="11"/>
        <v>-63527.2</v>
      </c>
      <c r="E34" s="25">
        <f t="shared" si="11"/>
        <v>-44220</v>
      </c>
      <c r="F34" s="25">
        <f t="shared" si="11"/>
        <v>-48712.4</v>
      </c>
      <c r="G34" s="25">
        <f t="shared" si="11"/>
        <v>-27372.4</v>
      </c>
      <c r="H34" s="25">
        <f t="shared" si="11"/>
        <v>-22827.2</v>
      </c>
      <c r="I34" s="25">
        <f t="shared" si="11"/>
        <v>-65670</v>
      </c>
      <c r="J34" s="25">
        <f t="shared" si="11"/>
        <v>-13719.2</v>
      </c>
      <c r="K34" s="25">
        <f t="shared" si="9"/>
        <v>-421564.00000000006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-36543.8</v>
      </c>
      <c r="C37" s="25">
        <v>-6773.25</v>
      </c>
      <c r="D37" s="25">
        <v>-14919.25</v>
      </c>
      <c r="E37" s="25">
        <v>-43161.29</v>
      </c>
      <c r="F37" s="21">
        <v>0</v>
      </c>
      <c r="G37" s="25">
        <v>-53109.05</v>
      </c>
      <c r="H37" s="25">
        <v>-9824.68</v>
      </c>
      <c r="I37" s="25">
        <v>-15332.01</v>
      </c>
      <c r="J37" s="25">
        <v>-4729.98</v>
      </c>
      <c r="K37" s="25">
        <f t="shared" si="9"/>
        <v>-184393.31000000003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0</v>
      </c>
      <c r="C38" s="22">
        <f t="shared" si="12"/>
        <v>0</v>
      </c>
      <c r="D38" s="22">
        <f t="shared" si="12"/>
        <v>-23394.22999999998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0</v>
      </c>
      <c r="I38" s="22">
        <f t="shared" si="12"/>
        <v>0</v>
      </c>
      <c r="J38" s="22">
        <f t="shared" si="12"/>
        <v>-6772.510000000009</v>
      </c>
      <c r="K38" s="25">
        <f t="shared" si="9"/>
        <v>-30166.73999999999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-23394.23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-6772.51</v>
      </c>
      <c r="K39" s="25">
        <f t="shared" si="9"/>
        <v>-30166.739999999998</v>
      </c>
      <c r="L39"/>
      <c r="M39"/>
      <c r="N39"/>
    </row>
    <row r="40" spans="1:14" ht="16.5" customHeight="1">
      <c r="A40" s="20" t="s">
        <v>16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1701000</v>
      </c>
      <c r="E46" s="12">
        <v>0</v>
      </c>
      <c r="F46" s="12">
        <v>0</v>
      </c>
      <c r="G46" s="12">
        <v>0</v>
      </c>
      <c r="H46" s="12">
        <v>1098000</v>
      </c>
      <c r="I46" s="12">
        <v>0</v>
      </c>
      <c r="J46" s="12">
        <v>517500</v>
      </c>
      <c r="K46" s="25">
        <f aca="true" t="shared" si="13" ref="K46:K53">SUM(B46:J46)</f>
        <v>3316500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-1701000</v>
      </c>
      <c r="E47" s="12">
        <v>0</v>
      </c>
      <c r="F47" s="12">
        <v>0</v>
      </c>
      <c r="G47" s="12">
        <v>0</v>
      </c>
      <c r="H47" s="12">
        <v>-1098000</v>
      </c>
      <c r="I47" s="12">
        <v>0</v>
      </c>
      <c r="J47" s="12">
        <v>-517500</v>
      </c>
      <c r="K47" s="25">
        <f t="shared" si="13"/>
        <v>-3316500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1.25" customHeight="1">
      <c r="A54" s="13"/>
      <c r="B54" s="10"/>
      <c r="C54" s="10"/>
      <c r="D54" s="10"/>
      <c r="E54" s="10"/>
      <c r="F54" s="10"/>
      <c r="G54" s="10"/>
      <c r="H54" s="10"/>
      <c r="I54" s="10"/>
      <c r="J54" s="10"/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1652858.17</v>
      </c>
      <c r="C55" s="22">
        <f t="shared" si="15"/>
        <v>1578428.4200000004</v>
      </c>
      <c r="D55" s="22">
        <f t="shared" si="15"/>
        <v>1932693.85</v>
      </c>
      <c r="E55" s="22">
        <f t="shared" si="15"/>
        <v>1186978.4899999998</v>
      </c>
      <c r="F55" s="22">
        <f t="shared" si="15"/>
        <v>1300136.27</v>
      </c>
      <c r="G55" s="22">
        <f t="shared" si="15"/>
        <v>1355067.7600000002</v>
      </c>
      <c r="H55" s="22">
        <f t="shared" si="15"/>
        <v>1213565.7600000002</v>
      </c>
      <c r="I55" s="22">
        <f t="shared" si="15"/>
        <v>1645027.7000000002</v>
      </c>
      <c r="J55" s="22">
        <f t="shared" si="15"/>
        <v>588270.8099999999</v>
      </c>
      <c r="K55" s="15">
        <f>SUM(B55:J55)</f>
        <v>12453027.229999999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2" ht="16.5" customHeight="1">
      <c r="A61" s="6" t="s">
        <v>5</v>
      </c>
      <c r="B61" s="5">
        <f aca="true" t="shared" si="17" ref="B61:J61">SUM(B62:B73)</f>
        <v>1652858.17</v>
      </c>
      <c r="C61" s="5">
        <f t="shared" si="17"/>
        <v>1578428.42</v>
      </c>
      <c r="D61" s="5">
        <f t="shared" si="17"/>
        <v>1932693.86</v>
      </c>
      <c r="E61" s="5">
        <f t="shared" si="17"/>
        <v>1186978.49</v>
      </c>
      <c r="F61" s="5">
        <f t="shared" si="17"/>
        <v>1300136.27</v>
      </c>
      <c r="G61" s="5">
        <f t="shared" si="17"/>
        <v>1355067.77</v>
      </c>
      <c r="H61" s="5">
        <f t="shared" si="17"/>
        <v>1213565.76</v>
      </c>
      <c r="I61" s="5">
        <f>SUM(I62:I74)</f>
        <v>1645027.7</v>
      </c>
      <c r="J61" s="5">
        <f t="shared" si="17"/>
        <v>588270.8099999999</v>
      </c>
      <c r="K61" s="5">
        <f>SUM(K62:K74)</f>
        <v>12453027.25</v>
      </c>
      <c r="L61" s="4"/>
    </row>
    <row r="62" spans="1:12" ht="16.5" customHeight="1">
      <c r="A62" s="3" t="s">
        <v>56</v>
      </c>
      <c r="B62" s="56">
        <v>1452697.05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1452697.05</v>
      </c>
      <c r="L62"/>
    </row>
    <row r="63" spans="1:12" ht="16.5" customHeight="1">
      <c r="A63" s="3" t="s">
        <v>57</v>
      </c>
      <c r="B63" s="56">
        <v>200161.12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200161.12</v>
      </c>
      <c r="L63"/>
    </row>
    <row r="64" spans="1:12" ht="16.5" customHeight="1">
      <c r="A64" s="3" t="s">
        <v>4</v>
      </c>
      <c r="B64" s="57">
        <v>0</v>
      </c>
      <c r="C64" s="56">
        <v>1578428.42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">
        <f t="shared" si="18"/>
        <v>1578428.42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1932693.86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">
        <f t="shared" si="18"/>
        <v>1932693.86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1186978.49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1186978.49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1300136.27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1300136.27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1355067.77</v>
      </c>
      <c r="H68" s="57">
        <v>0</v>
      </c>
      <c r="I68" s="57">
        <v>0</v>
      </c>
      <c r="J68" s="57">
        <v>0</v>
      </c>
      <c r="K68" s="5">
        <f t="shared" si="18"/>
        <v>1355067.77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1213565.76</v>
      </c>
      <c r="I69" s="57">
        <v>0</v>
      </c>
      <c r="J69" s="57">
        <v>0</v>
      </c>
      <c r="K69" s="5">
        <f t="shared" si="18"/>
        <v>1213565.76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635474.2</v>
      </c>
      <c r="J71" s="57">
        <v>0</v>
      </c>
      <c r="K71" s="5">
        <f t="shared" si="18"/>
        <v>635474.2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1009553.5</v>
      </c>
      <c r="J72" s="57">
        <v>0</v>
      </c>
      <c r="K72" s="5">
        <f t="shared" si="18"/>
        <v>1009553.5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f>+J55</f>
        <v>588270.8099999999</v>
      </c>
      <c r="K73" s="5">
        <f t="shared" si="18"/>
        <v>588270.8099999999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2024-05-14T20:22:28Z</dcterms:modified>
  <cp:category/>
  <cp:version/>
  <cp:contentType/>
  <cp:contentStatus/>
</cp:coreProperties>
</file>