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<sst xmlns="http://schemas.openxmlformats.org/spreadsheetml/2006/main" count="83" uniqueCount="82">
  <si>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</si>
  <si>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</si>
  <si>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</si>
  <si>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</si>
  <si>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</si>
  <si>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</si>
  <si>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</si>
  <si>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</si>
  <si>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</si>
  <si>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</si>
  <si>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</si>
  <si>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</si>
  <si>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</si>
  <si>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</si>
  <si>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</si>
  <si>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</si>
  <si>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</si>
  <si>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</si>
  <si>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</si>
  <si>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</si>
  <si>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</si>
  <si>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</si>
  <si>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</si>
  <si>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</si>
  <si>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</si>
  <si>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</si>
  <si>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</si>
  <si>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</si>
  <si>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</si>
  <si>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</si>
  <si>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</si>
  <si>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</si>
  <si>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</si>
  <si>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</si>
  <si>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</si>
  <si>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</si>
  <si>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</si>
  <si>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</si>
  <si>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</si>
  <si>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</si>
  <si>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</si>
  <si>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</si>
  <si>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</si>
  <si>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</si>
  <si>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</si>
  <si>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</si>
  <si>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</si>
  <si>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</si>
  <si>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</si>
  <si>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</si>
  <si>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</si>
  <si>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</si>
  <si>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</si>
  <si>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</si>
  <si>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</si>
  <si>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</si>
  <si>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</si>
  <si>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</si>
  <si>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</si>
  <si>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</si>
  <si>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</si>
  <si>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</si>
  <si>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</si>
  <si>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</si>
  <si>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</si>
  <si>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</si>
  <si>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</si>
  <si>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</si>
  <si>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</si>
  <si>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</si>
  <si>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</si>
  <si>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</si>
  <si>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</si>
  <si>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</si>
  <si>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</si>
  <si>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</si>
  <si>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</si>
  <si>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</si>
  <si>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</si>
  <si>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</si>
  <si>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07/05/24 - VENCIMENTO 14/05/24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</si>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</sst>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358620</v>
      </c>
      <c r="C7" s="41">
        <f aca="true" t="shared" si="0" ref="C7:J7">+C8+C11</f>
        <v>290666</v>
      </c>
      <c r="D7" s="41">
        <f t="shared" si="0"/>
        <v>328563</v>
      </c>
      <c r="E7" s="41">
        <f t="shared" si="0"/>
        <v>194503</v>
      </c>
      <c r="F7" s="41">
        <f t="shared" si="0"/>
        <v>257633</v>
      </c>
      <c r="G7" s="41">
        <f t="shared" si="0"/>
        <v>247523</v>
      </c>
      <c r="H7" s="41">
        <f t="shared" si="0"/>
        <v>262980</v>
      </c>
      <c r="I7" s="41">
        <f t="shared" si="0"/>
        <v>387528</v>
      </c>
      <c r="J7" s="41">
        <f t="shared" si="0"/>
        <v>125241</v>
      </c>
      <c r="K7" s="33">
        <f aca="true" t="shared" si="1" ref="K7:K13">SUM(B7:J7)</f>
        <v>2453257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15126</v>
      </c>
      <c r="C8" s="39">
        <f t="shared" si="2"/>
        <v>15815</v>
      </c>
      <c r="D8" s="39">
        <f t="shared" si="2"/>
        <v>14016</v>
      </c>
      <c r="E8" s="39">
        <f t="shared" si="2"/>
        <v>10310</v>
      </c>
      <c r="F8" s="39">
        <f t="shared" si="2"/>
        <v>11158</v>
      </c>
      <c r="G8" s="39">
        <f t="shared" si="2"/>
        <v>6091</v>
      </c>
      <c r="H8" s="39">
        <f t="shared" si="2"/>
        <v>5124</v>
      </c>
      <c r="I8" s="39">
        <f t="shared" si="2"/>
        <v>15874</v>
      </c>
      <c r="J8" s="39">
        <f t="shared" si="2"/>
        <v>3400</v>
      </c>
      <c r="K8" s="33">
        <f t="shared" si="1"/>
        <v>96914</v>
      </c>
      <c r="L8"/>
      <c r="M8"/>
      <c r="N8"/>
    </row>
    <row r="9" spans="1:14" ht="16.5" customHeight="1">
      <c r="A9" s="17" t="s">
        <v>32</v>
      </c>
      <c r="B9" s="39">
        <v>15059</v>
      </c>
      <c r="C9" s="39">
        <v>15814</v>
      </c>
      <c r="D9" s="39">
        <v>14016</v>
      </c>
      <c r="E9" s="39">
        <v>9902</v>
      </c>
      <c r="F9" s="39">
        <v>11140</v>
      </c>
      <c r="G9" s="39">
        <v>6088</v>
      </c>
      <c r="H9" s="39">
        <v>5124</v>
      </c>
      <c r="I9" s="39">
        <v>15819</v>
      </c>
      <c r="J9" s="39">
        <v>3400</v>
      </c>
      <c r="K9" s="33">
        <f t="shared" si="1"/>
        <v>96362</v>
      </c>
      <c r="L9"/>
      <c r="M9"/>
      <c r="N9"/>
    </row>
    <row r="10" spans="1:14" ht="16.5" customHeight="1">
      <c r="A10" s="17" t="s">
        <v>31</v>
      </c>
      <c r="B10" s="39">
        <v>67</v>
      </c>
      <c r="C10" s="39">
        <v>1</v>
      </c>
      <c r="D10" s="39">
        <v>0</v>
      </c>
      <c r="E10" s="39">
        <v>408</v>
      </c>
      <c r="F10" s="39">
        <v>18</v>
      </c>
      <c r="G10" s="39">
        <v>3</v>
      </c>
      <c r="H10" s="39">
        <v>0</v>
      </c>
      <c r="I10" s="39">
        <v>55</v>
      </c>
      <c r="J10" s="39">
        <v>0</v>
      </c>
      <c r="K10" s="33">
        <f t="shared" si="1"/>
        <v>552</v>
      </c>
      <c r="L10"/>
      <c r="M10"/>
      <c r="N10"/>
    </row>
    <row r="11" spans="1:14" ht="16.5" customHeight="1">
      <c r="A11" s="38" t="s">
        <v>67</v>
      </c>
      <c r="B11" s="37">
        <v>343494</v>
      </c>
      <c r="C11" s="37">
        <v>274851</v>
      </c>
      <c r="D11" s="37">
        <v>314547</v>
      </c>
      <c r="E11" s="37">
        <v>184193</v>
      </c>
      <c r="F11" s="37">
        <v>246475</v>
      </c>
      <c r="G11" s="37">
        <v>241432</v>
      </c>
      <c r="H11" s="37">
        <v>257856</v>
      </c>
      <c r="I11" s="37">
        <v>371654</v>
      </c>
      <c r="J11" s="37">
        <v>121841</v>
      </c>
      <c r="K11" s="33">
        <f t="shared" si="1"/>
        <v>2356343</v>
      </c>
      <c r="L11" s="54"/>
      <c r="M11" s="54"/>
      <c r="N11" s="54"/>
    </row>
    <row r="12" spans="1:14" ht="16.5" customHeight="1">
      <c r="A12" s="17" t="s">
        <v>79</v>
      </c>
      <c r="B12" s="37">
        <v>25112</v>
      </c>
      <c r="C12" s="37">
        <v>21431</v>
      </c>
      <c r="D12" s="37">
        <v>26355</v>
      </c>
      <c r="E12" s="37">
        <v>18120</v>
      </c>
      <c r="F12" s="37">
        <v>16203</v>
      </c>
      <c r="G12" s="37">
        <v>15671</v>
      </c>
      <c r="H12" s="37">
        <v>14987</v>
      </c>
      <c r="I12" s="37">
        <v>21650</v>
      </c>
      <c r="J12" s="37">
        <v>5490</v>
      </c>
      <c r="K12" s="33">
        <f t="shared" si="1"/>
        <v>165019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318382</v>
      </c>
      <c r="C13" s="37">
        <f>+C11-C12</f>
        <v>253420</v>
      </c>
      <c r="D13" s="37">
        <f>+D11-D12</f>
        <v>288192</v>
      </c>
      <c r="E13" s="37">
        <f aca="true" t="shared" si="3" ref="E13:J13">+E11-E12</f>
        <v>166073</v>
      </c>
      <c r="F13" s="37">
        <f t="shared" si="3"/>
        <v>230272</v>
      </c>
      <c r="G13" s="37">
        <f t="shared" si="3"/>
        <v>225761</v>
      </c>
      <c r="H13" s="37">
        <f t="shared" si="3"/>
        <v>242869</v>
      </c>
      <c r="I13" s="37">
        <f t="shared" si="3"/>
        <v>350004</v>
      </c>
      <c r="J13" s="37">
        <f t="shared" si="3"/>
        <v>116351</v>
      </c>
      <c r="K13" s="33">
        <f t="shared" si="1"/>
        <v>2191324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/>
      <c r="C17" s="35"/>
      <c r="D17" s="35"/>
      <c r="E17" s="35"/>
      <c r="F17" s="35"/>
      <c r="G17" s="35"/>
      <c r="H17" s="35"/>
      <c r="I17" s="35"/>
      <c r="J17" s="35"/>
      <c r="K17" s="26"/>
    </row>
    <row r="18" spans="1:11" ht="16.5" customHeight="1">
      <c r="A18" s="11" t="s">
        <v>29</v>
      </c>
      <c r="B18" s="34">
        <v>1.05511556646977</v>
      </c>
      <c r="C18" s="34">
        <v>1.110482241557654</v>
      </c>
      <c r="D18" s="34">
        <v>1.099222377689118</v>
      </c>
      <c r="E18" s="34">
        <v>1.321622915758797</v>
      </c>
      <c r="F18" s="34">
        <v>1.009193526082019</v>
      </c>
      <c r="G18" s="34">
        <v>1.105207349718824</v>
      </c>
      <c r="H18" s="34">
        <v>1.12712585352374</v>
      </c>
      <c r="I18" s="34">
        <v>0.995626860528527</v>
      </c>
      <c r="J18" s="34">
        <v>1.021775853801277</v>
      </c>
      <c r="K18" s="26"/>
    </row>
    <row r="19" spans="1:11" ht="12" customHeight="1">
      <c r="A19" s="11"/>
      <c r="B19" s="26"/>
      <c r="C19" s="26"/>
      <c r="D19" s="26"/>
      <c r="E19" s="33"/>
      <c r="F19" s="26"/>
      <c r="G19" s="26"/>
      <c r="H19" s="26"/>
      <c r="I19" s="26"/>
      <c r="J19" s="26"/>
      <c r="K19" s="10"/>
    </row>
    <row r="20" spans="1:14" ht="16.5" customHeight="1">
      <c r="A20" s="32" t="s">
        <v>78</v>
      </c>
      <c r="B20" s="31">
        <f>SUM(B21:B30)</f>
        <v>1771716.73</v>
      </c>
      <c r="C20" s="31">
        <f aca="true" t="shared" si="4" ref="C20:J20">SUM(C21:C30)</f>
        <v>1669002.2900000003</v>
      </c>
      <c r="D20" s="31">
        <f t="shared" si="4"/>
        <v>2053963.4300000002</v>
      </c>
      <c r="E20" s="31">
        <f t="shared" si="4"/>
        <v>1276110.88</v>
      </c>
      <c r="F20" s="31">
        <f t="shared" si="4"/>
        <v>1362924.4900000002</v>
      </c>
      <c r="G20" s="31">
        <f t="shared" si="4"/>
        <v>1443042.7700000003</v>
      </c>
      <c r="H20" s="31">
        <f t="shared" si="4"/>
        <v>1253126.6900000002</v>
      </c>
      <c r="I20" s="31">
        <f t="shared" si="4"/>
        <v>1748677.7900000003</v>
      </c>
      <c r="J20" s="31">
        <f t="shared" si="4"/>
        <v>618303.7200000001</v>
      </c>
      <c r="K20" s="31">
        <f aca="true" t="shared" si="5" ref="K20:K29">SUM(B20:J20)</f>
        <v>13196868.790000003</v>
      </c>
      <c r="L20"/>
      <c r="M20"/>
      <c r="N20"/>
    </row>
    <row r="21" spans="1:14" ht="16.5" customHeight="1">
      <c r="A21" s="30" t="s">
        <v>28</v>
      </c>
      <c r="B21" s="53">
        <f>ROUND((B15+B16)*B7,2)</f>
        <v>1619133.44</v>
      </c>
      <c r="C21" s="53">
        <f>ROUND((C15+C16)*C7,2)</f>
        <v>1441703.36</v>
      </c>
      <c r="D21" s="53">
        <f aca="true" t="shared" si="6" ref="D21:J21">ROUND((D15+D16)*D7,2)</f>
        <v>1806603.66</v>
      </c>
      <c r="E21" s="53">
        <f t="shared" si="6"/>
        <v>929841.04</v>
      </c>
      <c r="F21" s="53">
        <f t="shared" si="6"/>
        <v>1303391.11</v>
      </c>
      <c r="G21" s="53">
        <f t="shared" si="6"/>
        <v>1264916.79</v>
      </c>
      <c r="H21" s="53">
        <f t="shared" si="6"/>
        <v>1070065.62</v>
      </c>
      <c r="I21" s="53">
        <f t="shared" si="6"/>
        <v>1592817.59</v>
      </c>
      <c r="J21" s="53">
        <f t="shared" si="6"/>
        <v>582470.84</v>
      </c>
      <c r="K21" s="25">
        <f t="shared" si="5"/>
        <v>11610943.45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89239.46</v>
      </c>
      <c r="C22" s="25">
        <f t="shared" si="7"/>
        <v>159282.62</v>
      </c>
      <c r="D22" s="25">
        <f t="shared" si="7"/>
        <v>179255.51</v>
      </c>
      <c r="E22" s="25">
        <f t="shared" si="7"/>
        <v>299058.19</v>
      </c>
      <c r="F22" s="25">
        <f t="shared" si="7"/>
        <v>11982.76</v>
      </c>
      <c r="G22" s="25">
        <f t="shared" si="7"/>
        <v>133078.54</v>
      </c>
      <c r="H22" s="25">
        <f t="shared" si="7"/>
        <v>136033.01</v>
      </c>
      <c r="I22" s="25">
        <f t="shared" si="7"/>
        <v>-6965.61</v>
      </c>
      <c r="J22" s="25">
        <f t="shared" si="7"/>
        <v>12683.8</v>
      </c>
      <c r="K22" s="25">
        <f t="shared" si="5"/>
        <v>1013648.2800000001</v>
      </c>
      <c r="L22"/>
      <c r="M22"/>
      <c r="N22"/>
    </row>
    <row r="23" spans="1:14" ht="16.5" customHeight="1">
      <c r="A23" s="13" t="s">
        <v>26</v>
      </c>
      <c r="B23" s="25">
        <v>58938.99</v>
      </c>
      <c r="C23" s="25">
        <v>62115.08</v>
      </c>
      <c r="D23" s="25">
        <v>59830.37</v>
      </c>
      <c r="E23" s="25">
        <v>40117.54</v>
      </c>
      <c r="F23" s="25">
        <v>43848.34</v>
      </c>
      <c r="G23" s="25">
        <v>41179.05</v>
      </c>
      <c r="H23" s="25">
        <v>41576.35</v>
      </c>
      <c r="I23" s="25">
        <v>68684.45</v>
      </c>
      <c r="J23" s="25">
        <v>20453.12</v>
      </c>
      <c r="K23" s="25">
        <f t="shared" si="5"/>
        <v>436743.29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1380.55</v>
      </c>
      <c r="C26" s="25">
        <v>1301.58</v>
      </c>
      <c r="D26" s="25">
        <v>1601.11</v>
      </c>
      <c r="E26" s="25">
        <v>993.89</v>
      </c>
      <c r="F26" s="25">
        <v>1061.96</v>
      </c>
      <c r="G26" s="25">
        <v>1124.59</v>
      </c>
      <c r="H26" s="25">
        <v>977.55</v>
      </c>
      <c r="I26" s="25">
        <v>1361.49</v>
      </c>
      <c r="J26" s="25">
        <v>481.97</v>
      </c>
      <c r="K26" s="25">
        <f t="shared" si="5"/>
        <v>10284.689999999999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756.27</v>
      </c>
      <c r="D28" s="25">
        <v>1004.04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1000.82</v>
      </c>
      <c r="J28" s="25">
        <v>325.68</v>
      </c>
      <c r="K28" s="25">
        <f t="shared" si="5"/>
        <v>6606.429999999999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87930.58</v>
      </c>
      <c r="J29" s="25">
        <v>0</v>
      </c>
      <c r="K29" s="25">
        <f t="shared" si="5"/>
        <v>87930.58</v>
      </c>
      <c r="L29" s="54"/>
      <c r="M29" s="54"/>
      <c r="N29" s="54"/>
    </row>
    <row r="30" spans="1:11" ht="12" customHeight="1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16.5" customHeight="1">
      <c r="A32" s="11" t="s">
        <v>23</v>
      </c>
      <c r="B32" s="25">
        <f aca="true" t="shared" si="8" ref="B32:J32">+B33+B38+B50</f>
        <v>-153694.79</v>
      </c>
      <c r="C32" s="25">
        <f t="shared" si="8"/>
        <v>-74832.25</v>
      </c>
      <c r="D32" s="25">
        <f t="shared" si="8"/>
        <v>1418103.87</v>
      </c>
      <c r="E32" s="25">
        <f t="shared" si="8"/>
        <v>-129306.6</v>
      </c>
      <c r="F32" s="25">
        <f t="shared" si="8"/>
        <v>-49016</v>
      </c>
      <c r="G32" s="25">
        <f t="shared" si="8"/>
        <v>-144404.15</v>
      </c>
      <c r="H32" s="25">
        <f t="shared" si="8"/>
        <v>1030867.97</v>
      </c>
      <c r="I32" s="25">
        <f t="shared" si="8"/>
        <v>-97048.28</v>
      </c>
      <c r="J32" s="25">
        <f t="shared" si="8"/>
        <v>293800.7</v>
      </c>
      <c r="K32" s="25">
        <f aca="true" t="shared" si="9" ref="K32:K40">SUM(B32:J32)</f>
        <v>2094470.4699999997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-153694.79</v>
      </c>
      <c r="C33" s="25">
        <f t="shared" si="10"/>
        <v>-74832.25</v>
      </c>
      <c r="D33" s="25">
        <f t="shared" si="10"/>
        <v>-88501.9</v>
      </c>
      <c r="E33" s="25">
        <f t="shared" si="10"/>
        <v>-129306.6</v>
      </c>
      <c r="F33" s="25">
        <f t="shared" si="10"/>
        <v>-49016</v>
      </c>
      <c r="G33" s="25">
        <f t="shared" si="10"/>
        <v>-144404.15</v>
      </c>
      <c r="H33" s="25">
        <f t="shared" si="10"/>
        <v>-40132.03</v>
      </c>
      <c r="I33" s="25">
        <f t="shared" si="10"/>
        <v>-97048.28</v>
      </c>
      <c r="J33" s="25">
        <f t="shared" si="10"/>
        <v>-23426.79</v>
      </c>
      <c r="K33" s="25">
        <f t="shared" si="9"/>
        <v>-800362.7900000002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-66259.6</v>
      </c>
      <c r="C34" s="25">
        <f t="shared" si="11"/>
        <v>-69581.6</v>
      </c>
      <c r="D34" s="25">
        <f t="shared" si="11"/>
        <v>-61670.4</v>
      </c>
      <c r="E34" s="25">
        <f t="shared" si="11"/>
        <v>-43568.8</v>
      </c>
      <c r="F34" s="25">
        <f t="shared" si="11"/>
        <v>-49016</v>
      </c>
      <c r="G34" s="25">
        <f t="shared" si="11"/>
        <v>-26787.2</v>
      </c>
      <c r="H34" s="25">
        <f t="shared" si="11"/>
        <v>-22545.6</v>
      </c>
      <c r="I34" s="25">
        <f t="shared" si="11"/>
        <v>-69603.6</v>
      </c>
      <c r="J34" s="25">
        <f t="shared" si="11"/>
        <v>-14960</v>
      </c>
      <c r="K34" s="25">
        <f t="shared" si="9"/>
        <v>-423992.80000000005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-87435.19</v>
      </c>
      <c r="C37" s="25">
        <v>-5250.65</v>
      </c>
      <c r="D37" s="25">
        <v>-26831.5</v>
      </c>
      <c r="E37" s="25">
        <v>-85737.8</v>
      </c>
      <c r="F37" s="21">
        <v>0</v>
      </c>
      <c r="G37" s="25">
        <v>-117616.95</v>
      </c>
      <c r="H37" s="25">
        <v>-17586.43</v>
      </c>
      <c r="I37" s="25">
        <v>-27444.68</v>
      </c>
      <c r="J37" s="25">
        <v>-8466.79</v>
      </c>
      <c r="K37" s="25">
        <f t="shared" si="9"/>
        <v>-376369.99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1506605.77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1071000</v>
      </c>
      <c r="I38" s="22">
        <f t="shared" si="12"/>
        <v>0</v>
      </c>
      <c r="J38" s="22">
        <f t="shared" si="12"/>
        <v>317227.49</v>
      </c>
      <c r="K38" s="25">
        <f t="shared" si="9"/>
        <v>2894833.26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3231000</v>
      </c>
      <c r="E46" s="12">
        <v>0</v>
      </c>
      <c r="F46" s="12">
        <v>0</v>
      </c>
      <c r="G46" s="12">
        <v>0</v>
      </c>
      <c r="H46" s="12">
        <v>2169000</v>
      </c>
      <c r="I46" s="12">
        <v>0</v>
      </c>
      <c r="J46" s="12">
        <v>841500</v>
      </c>
      <c r="K46" s="25">
        <f aca="true" t="shared" si="13" ref="K46:K53">SUM(B46:J46)</f>
        <v>6241500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1618021.94</v>
      </c>
      <c r="C55" s="22">
        <f t="shared" si="15"/>
        <v>1594170.0400000003</v>
      </c>
      <c r="D55" s="22">
        <f t="shared" si="15"/>
        <v>3472067.3000000003</v>
      </c>
      <c r="E55" s="22">
        <f t="shared" si="15"/>
        <v>1146804.2799999998</v>
      </c>
      <c r="F55" s="22">
        <f t="shared" si="15"/>
        <v>1313908.4900000002</v>
      </c>
      <c r="G55" s="22">
        <f t="shared" si="15"/>
        <v>1298638.6200000003</v>
      </c>
      <c r="H55" s="22">
        <f t="shared" si="15"/>
        <v>2283994.66</v>
      </c>
      <c r="I55" s="22">
        <f t="shared" si="15"/>
        <v>1651629.5100000002</v>
      </c>
      <c r="J55" s="22">
        <f t="shared" si="15"/>
        <v>912104.4200000002</v>
      </c>
      <c r="K55" s="15">
        <f>SUM(B55:J55)</f>
        <v>15291339.260000002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2" ht="16.5" customHeight="1">
      <c r="A61" s="6" t="s">
        <v>5</v>
      </c>
      <c r="B61" s="5">
        <f aca="true" t="shared" si="17" ref="B61:J61">SUM(B62:B73)</f>
        <v>1618021.9400000002</v>
      </c>
      <c r="C61" s="5">
        <f t="shared" si="17"/>
        <v>1594170.04</v>
      </c>
      <c r="D61" s="5">
        <f t="shared" si="17"/>
        <v>3472067.29</v>
      </c>
      <c r="E61" s="5">
        <f t="shared" si="17"/>
        <v>1146804.28</v>
      </c>
      <c r="F61" s="5">
        <f t="shared" si="17"/>
        <v>1313908.49</v>
      </c>
      <c r="G61" s="5">
        <f t="shared" si="17"/>
        <v>1298638.62</v>
      </c>
      <c r="H61" s="5">
        <f t="shared" si="17"/>
        <v>2283994.65</v>
      </c>
      <c r="I61" s="5">
        <f>SUM(I62:I74)</f>
        <v>1651629.5</v>
      </c>
      <c r="J61" s="5">
        <f t="shared" si="17"/>
        <v>912104.4200000002</v>
      </c>
      <c r="K61" s="5">
        <f>SUM(K62:K74)</f>
        <v>15291339.23</v>
      </c>
      <c r="L61" s="4"/>
    </row>
    <row r="62" spans="1:12" ht="16.5" customHeight="1">
      <c r="A62" s="3" t="s">
        <v>56</v>
      </c>
      <c r="B62" s="56">
        <v>1417063.62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1417063.62</v>
      </c>
      <c r="L62"/>
    </row>
    <row r="63" spans="1:12" ht="16.5" customHeight="1">
      <c r="A63" s="3" t="s">
        <v>57</v>
      </c>
      <c r="B63" s="56">
        <v>200958.32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200958.32</v>
      </c>
      <c r="L63"/>
    </row>
    <row r="64" spans="1:12" ht="16.5" customHeight="1">
      <c r="A64" s="3" t="s">
        <v>4</v>
      </c>
      <c r="B64" s="57">
        <v>0</v>
      </c>
      <c r="C64" s="56">
        <v>1594170.04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">
        <f t="shared" si="18"/>
        <v>1594170.04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3472067.29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">
        <f t="shared" si="18"/>
        <v>3472067.29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1146804.28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1146804.28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1313908.49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1313908.49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1298638.62</v>
      </c>
      <c r="H68" s="57">
        <v>0</v>
      </c>
      <c r="I68" s="57">
        <v>0</v>
      </c>
      <c r="J68" s="57">
        <v>0</v>
      </c>
      <c r="K68" s="5">
        <f t="shared" si="18"/>
        <v>1298638.62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2283994.65</v>
      </c>
      <c r="I69" s="57">
        <v>0</v>
      </c>
      <c r="J69" s="57">
        <v>0</v>
      </c>
      <c r="K69" s="5">
        <f t="shared" si="18"/>
        <v>2283994.65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622334</v>
      </c>
      <c r="J71" s="57">
        <v>0</v>
      </c>
      <c r="K71" s="5">
        <f t="shared" si="18"/>
        <v>622334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1029295.5</v>
      </c>
      <c r="J72" s="57">
        <v>0</v>
      </c>
      <c r="K72" s="5">
        <f t="shared" si="18"/>
        <v>1029295.5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f>+J55</f>
        <v>912104.4200000002</v>
      </c>
      <c r="K73" s="5">
        <f t="shared" si="18"/>
        <v>912104.4200000002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2024-05-15T19:33:02Z</dcterms:modified>
  <cp:category/>
  <cp:version/>
  <cp:contentType/>
  <cp:contentStatus/>
</cp:coreProperties>
</file>