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<sst xmlns="http://schemas.openxmlformats.org/spreadsheetml/2006/main" count="83" uniqueCount="82">
  <si>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</si>
  <si>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</si>
  <si>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</si>
  <si>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</si>
  <si>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</si>
  <si>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</si>
  <si>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</si>
  <si>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</si>
  <si>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</si>
  <si>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</si>
  <si>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</si>
  <si>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</si>
  <si>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</si>
  <si>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</si>
  <si>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</si>
  <si>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</si>
  <si>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</si>
  <si>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</si>
  <si>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</si>
  <si>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</si>
  <si>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</si>
  <si>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</si>
  <si>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</si>
  <si>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</si>
  <si>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</si>
  <si>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</si>
  <si>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</si>
  <si>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</si>
  <si>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</si>
  <si>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</si>
  <si>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</si>
  <si>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</si>
  <si>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</si>
  <si>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</si>
  <si>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</si>
  <si>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</si>
  <si>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</si>
  <si>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</si>
  <si>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</si>
  <si>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</si>
  <si>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</si>
  <si>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</si>
  <si>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</si>
  <si>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</si>
  <si>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</si>
  <si>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</si>
  <si>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</si>
  <si>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</si>
  <si>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</si>
  <si>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</si>
  <si>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</si>
  <si>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</si>
  <si>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</si>
  <si>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</si>
  <si>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</si>
  <si>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</si>
  <si>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</si>
  <si>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</si>
  <si>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</si>
  <si>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</si>
  <si>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</si>
  <si>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</si>
  <si>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</si>
  <si>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</si>
  <si>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</si>
  <si>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</si>
  <si>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</si>
  <si>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</si>
  <si>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</si>
  <si>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</si>
  <si>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</si>
  <si>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</si>
  <si>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</si>
  <si>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</si>
  <si>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</si>
  <si>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</si>
  <si>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</si>
  <si>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</si>
  <si>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</si>
  <si>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</si>
  <si>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09/05/24 - VENCIMENTO 16/05/24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</si>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</sst>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354950</v>
      </c>
      <c r="C7" s="41">
        <f aca="true" t="shared" si="0" ref="C7:J7">+C8+C11</f>
        <v>287853</v>
      </c>
      <c r="D7" s="41">
        <f t="shared" si="0"/>
        <v>333540</v>
      </c>
      <c r="E7" s="41">
        <f t="shared" si="0"/>
        <v>196303</v>
      </c>
      <c r="F7" s="41">
        <f t="shared" si="0"/>
        <v>257786</v>
      </c>
      <c r="G7" s="41">
        <f t="shared" si="0"/>
        <v>245867</v>
      </c>
      <c r="H7" s="41">
        <f t="shared" si="0"/>
        <v>269341</v>
      </c>
      <c r="I7" s="41">
        <f t="shared" si="0"/>
        <v>376866</v>
      </c>
      <c r="J7" s="41">
        <f t="shared" si="0"/>
        <v>125648</v>
      </c>
      <c r="K7" s="33">
        <f aca="true" t="shared" si="1" ref="K7:K13">SUM(B7:J7)</f>
        <v>2448154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14789</v>
      </c>
      <c r="C8" s="39">
        <f t="shared" si="2"/>
        <v>15366</v>
      </c>
      <c r="D8" s="39">
        <f t="shared" si="2"/>
        <v>13539</v>
      </c>
      <c r="E8" s="39">
        <f t="shared" si="2"/>
        <v>10096</v>
      </c>
      <c r="F8" s="39">
        <f t="shared" si="2"/>
        <v>10928</v>
      </c>
      <c r="G8" s="39">
        <f t="shared" si="2"/>
        <v>5812</v>
      </c>
      <c r="H8" s="39">
        <f t="shared" si="2"/>
        <v>4812</v>
      </c>
      <c r="I8" s="39">
        <f t="shared" si="2"/>
        <v>14885</v>
      </c>
      <c r="J8" s="39">
        <f t="shared" si="2"/>
        <v>3264</v>
      </c>
      <c r="K8" s="33">
        <f t="shared" si="1"/>
        <v>93491</v>
      </c>
      <c r="L8"/>
      <c r="M8"/>
      <c r="N8"/>
    </row>
    <row r="9" spans="1:14" ht="16.5" customHeight="1">
      <c r="A9" s="17" t="s">
        <v>32</v>
      </c>
      <c r="B9" s="39">
        <v>14744</v>
      </c>
      <c r="C9" s="39">
        <v>15361</v>
      </c>
      <c r="D9" s="39">
        <v>13537</v>
      </c>
      <c r="E9" s="39">
        <v>9739</v>
      </c>
      <c r="F9" s="39">
        <v>10910</v>
      </c>
      <c r="G9" s="39">
        <v>5810</v>
      </c>
      <c r="H9" s="39">
        <v>4812</v>
      </c>
      <c r="I9" s="39">
        <v>14852</v>
      </c>
      <c r="J9" s="39">
        <v>3264</v>
      </c>
      <c r="K9" s="33">
        <f t="shared" si="1"/>
        <v>93029</v>
      </c>
      <c r="L9"/>
      <c r="M9"/>
      <c r="N9"/>
    </row>
    <row r="10" spans="1:14" ht="16.5" customHeight="1">
      <c r="A10" s="17" t="s">
        <v>31</v>
      </c>
      <c r="B10" s="39">
        <v>45</v>
      </c>
      <c r="C10" s="39">
        <v>5</v>
      </c>
      <c r="D10" s="39">
        <v>2</v>
      </c>
      <c r="E10" s="39">
        <v>357</v>
      </c>
      <c r="F10" s="39">
        <v>18</v>
      </c>
      <c r="G10" s="39">
        <v>2</v>
      </c>
      <c r="H10" s="39">
        <v>0</v>
      </c>
      <c r="I10" s="39">
        <v>33</v>
      </c>
      <c r="J10" s="39">
        <v>0</v>
      </c>
      <c r="K10" s="33">
        <f t="shared" si="1"/>
        <v>462</v>
      </c>
      <c r="L10"/>
      <c r="M10"/>
      <c r="N10"/>
    </row>
    <row r="11" spans="1:14" ht="16.5" customHeight="1">
      <c r="A11" s="38" t="s">
        <v>67</v>
      </c>
      <c r="B11" s="37">
        <v>340161</v>
      </c>
      <c r="C11" s="37">
        <v>272487</v>
      </c>
      <c r="D11" s="37">
        <v>320001</v>
      </c>
      <c r="E11" s="37">
        <v>186207</v>
      </c>
      <c r="F11" s="37">
        <v>246858</v>
      </c>
      <c r="G11" s="37">
        <v>240055</v>
      </c>
      <c r="H11" s="37">
        <v>264529</v>
      </c>
      <c r="I11" s="37">
        <v>361981</v>
      </c>
      <c r="J11" s="37">
        <v>122384</v>
      </c>
      <c r="K11" s="33">
        <f t="shared" si="1"/>
        <v>2354663</v>
      </c>
      <c r="L11" s="54"/>
      <c r="M11" s="54"/>
      <c r="N11" s="54"/>
    </row>
    <row r="12" spans="1:14" ht="16.5" customHeight="1">
      <c r="A12" s="17" t="s">
        <v>79</v>
      </c>
      <c r="B12" s="37">
        <v>24234</v>
      </c>
      <c r="C12" s="37">
        <v>20842</v>
      </c>
      <c r="D12" s="37">
        <v>25592</v>
      </c>
      <c r="E12" s="37">
        <v>17835</v>
      </c>
      <c r="F12" s="37">
        <v>15587</v>
      </c>
      <c r="G12" s="37">
        <v>14850</v>
      </c>
      <c r="H12" s="37">
        <v>14502</v>
      </c>
      <c r="I12" s="37">
        <v>19889</v>
      </c>
      <c r="J12" s="37">
        <v>5571</v>
      </c>
      <c r="K12" s="33">
        <f t="shared" si="1"/>
        <v>158902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315927</v>
      </c>
      <c r="C13" s="37">
        <f>+C11-C12</f>
        <v>251645</v>
      </c>
      <c r="D13" s="37">
        <f>+D11-D12</f>
        <v>294409</v>
      </c>
      <c r="E13" s="37">
        <f aca="true" t="shared" si="3" ref="E13:J13">+E11-E12</f>
        <v>168372</v>
      </c>
      <c r="F13" s="37">
        <f t="shared" si="3"/>
        <v>231271</v>
      </c>
      <c r="G13" s="37">
        <f t="shared" si="3"/>
        <v>225205</v>
      </c>
      <c r="H13" s="37">
        <f t="shared" si="3"/>
        <v>250027</v>
      </c>
      <c r="I13" s="37">
        <f t="shared" si="3"/>
        <v>342092</v>
      </c>
      <c r="J13" s="37">
        <f t="shared" si="3"/>
        <v>116813</v>
      </c>
      <c r="K13" s="33">
        <f t="shared" si="1"/>
        <v>2195761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1.066563119557046</v>
      </c>
      <c r="C18" s="34">
        <v>1.118928745985243</v>
      </c>
      <c r="D18" s="34">
        <v>1.091461980569299</v>
      </c>
      <c r="E18" s="34">
        <v>1.316379782238713</v>
      </c>
      <c r="F18" s="34">
        <v>1.008163640203483</v>
      </c>
      <c r="G18" s="34">
        <v>1.112184711874884</v>
      </c>
      <c r="H18" s="34">
        <v>1.103347301086179</v>
      </c>
      <c r="I18" s="34">
        <v>1.013787617631811</v>
      </c>
      <c r="J18" s="34">
        <v>1.024852181722575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1772265.97</v>
      </c>
      <c r="C20" s="31">
        <f aca="true" t="shared" si="4" ref="C20:J20">SUM(C21:C30)</f>
        <v>1665563.55</v>
      </c>
      <c r="D20" s="31">
        <f t="shared" si="4"/>
        <v>2071193.4</v>
      </c>
      <c r="E20" s="31">
        <f t="shared" si="4"/>
        <v>1283335.48</v>
      </c>
      <c r="F20" s="31">
        <f t="shared" si="4"/>
        <v>1362926.8699999999</v>
      </c>
      <c r="G20" s="31">
        <f t="shared" si="4"/>
        <v>1442714.1199999999</v>
      </c>
      <c r="H20" s="31">
        <f t="shared" si="4"/>
        <v>1256138.9200000002</v>
      </c>
      <c r="I20" s="31">
        <f t="shared" si="4"/>
        <v>1732494.92</v>
      </c>
      <c r="J20" s="31">
        <f t="shared" si="4"/>
        <v>621179.33</v>
      </c>
      <c r="K20" s="31">
        <f aca="true" t="shared" si="5" ref="K20:K29">SUM(B20:J20)</f>
        <v>13207812.56</v>
      </c>
      <c r="L20"/>
      <c r="M20"/>
      <c r="N20"/>
    </row>
    <row r="21" spans="1:14" ht="16.5" customHeight="1">
      <c r="A21" s="30" t="s">
        <v>28</v>
      </c>
      <c r="B21" s="53">
        <f>ROUND((B15+B16)*B7,2)</f>
        <v>1602563.76</v>
      </c>
      <c r="C21" s="53">
        <f>ROUND((C15+C16)*C7,2)</f>
        <v>1427750.88</v>
      </c>
      <c r="D21" s="53">
        <f aca="true" t="shared" si="6" ref="D21:J21">ROUND((D15+D16)*D7,2)</f>
        <v>1833969.69</v>
      </c>
      <c r="E21" s="53">
        <f t="shared" si="6"/>
        <v>938446.12</v>
      </c>
      <c r="F21" s="53">
        <f t="shared" si="6"/>
        <v>1304165.15</v>
      </c>
      <c r="G21" s="53">
        <f t="shared" si="6"/>
        <v>1256454.13</v>
      </c>
      <c r="H21" s="53">
        <f t="shared" si="6"/>
        <v>1095948.53</v>
      </c>
      <c r="I21" s="53">
        <f t="shared" si="6"/>
        <v>1548994.63</v>
      </c>
      <c r="J21" s="53">
        <f t="shared" si="6"/>
        <v>584363.72</v>
      </c>
      <c r="K21" s="25">
        <f t="shared" si="5"/>
        <v>11592656.610000001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106671.64</v>
      </c>
      <c r="C22" s="25">
        <f t="shared" si="7"/>
        <v>169800.62</v>
      </c>
      <c r="D22" s="25">
        <f t="shared" si="7"/>
        <v>167738.5</v>
      </c>
      <c r="E22" s="25">
        <f t="shared" si="7"/>
        <v>296905.38</v>
      </c>
      <c r="F22" s="25">
        <f t="shared" si="7"/>
        <v>10646.74</v>
      </c>
      <c r="G22" s="25">
        <f t="shared" si="7"/>
        <v>140954.94</v>
      </c>
      <c r="H22" s="25">
        <f t="shared" si="7"/>
        <v>113263.32</v>
      </c>
      <c r="I22" s="25">
        <f t="shared" si="7"/>
        <v>21356.95</v>
      </c>
      <c r="J22" s="25">
        <f t="shared" si="7"/>
        <v>14522.71</v>
      </c>
      <c r="K22" s="25">
        <f t="shared" si="5"/>
        <v>1041860.8</v>
      </c>
      <c r="L22"/>
      <c r="M22"/>
      <c r="N22"/>
    </row>
    <row r="23" spans="1:14" ht="16.5" customHeight="1">
      <c r="A23" s="13" t="s">
        <v>26</v>
      </c>
      <c r="B23" s="25">
        <v>58625.73</v>
      </c>
      <c r="C23" s="25">
        <v>62117.54</v>
      </c>
      <c r="D23" s="25">
        <v>61200.43</v>
      </c>
      <c r="E23" s="25">
        <v>40884.43</v>
      </c>
      <c r="F23" s="25">
        <v>44412.7</v>
      </c>
      <c r="G23" s="25">
        <v>41436.66</v>
      </c>
      <c r="H23" s="25">
        <v>41475.36</v>
      </c>
      <c r="I23" s="25">
        <v>68592.43</v>
      </c>
      <c r="J23" s="25">
        <v>19594.22</v>
      </c>
      <c r="K23" s="25">
        <f t="shared" si="5"/>
        <v>438339.5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1380.55</v>
      </c>
      <c r="C26" s="25">
        <v>1296.14</v>
      </c>
      <c r="D26" s="25">
        <v>1612</v>
      </c>
      <c r="E26" s="25">
        <v>999.33</v>
      </c>
      <c r="F26" s="25">
        <v>1061.96</v>
      </c>
      <c r="G26" s="25">
        <v>1124.59</v>
      </c>
      <c r="H26" s="25">
        <v>977.55</v>
      </c>
      <c r="I26" s="25">
        <v>1347.87</v>
      </c>
      <c r="J26" s="25">
        <v>484.69</v>
      </c>
      <c r="K26" s="25">
        <f t="shared" si="5"/>
        <v>10284.680000000002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754.99</v>
      </c>
      <c r="D28" s="25">
        <v>1004.04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6605.760000000001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87353.14</v>
      </c>
      <c r="J29" s="25">
        <v>0</v>
      </c>
      <c r="K29" s="25">
        <f t="shared" si="5"/>
        <v>87353.14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-100026.70999999999</v>
      </c>
      <c r="C32" s="25">
        <f t="shared" si="8"/>
        <v>-73639.45</v>
      </c>
      <c r="D32" s="25">
        <f t="shared" si="8"/>
        <v>-95133.92999999998</v>
      </c>
      <c r="E32" s="25">
        <f t="shared" si="8"/>
        <v>-81138.54999999999</v>
      </c>
      <c r="F32" s="25">
        <f t="shared" si="8"/>
        <v>-48004</v>
      </c>
      <c r="G32" s="25">
        <f t="shared" si="8"/>
        <v>-76809.4</v>
      </c>
      <c r="H32" s="25">
        <f t="shared" si="8"/>
        <v>-30332.93</v>
      </c>
      <c r="I32" s="25">
        <f t="shared" si="8"/>
        <v>-79643.74</v>
      </c>
      <c r="J32" s="25">
        <f t="shared" si="8"/>
        <v>-25544.15000000001</v>
      </c>
      <c r="K32" s="25">
        <f aca="true" t="shared" si="9" ref="K32:K40">SUM(B32:J32)</f>
        <v>-610272.86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-100026.70999999999</v>
      </c>
      <c r="C33" s="25">
        <f t="shared" si="10"/>
        <v>-73639.45</v>
      </c>
      <c r="D33" s="25">
        <f t="shared" si="10"/>
        <v>-71739.7</v>
      </c>
      <c r="E33" s="25">
        <f t="shared" si="10"/>
        <v>-81138.54999999999</v>
      </c>
      <c r="F33" s="25">
        <f t="shared" si="10"/>
        <v>-48004</v>
      </c>
      <c r="G33" s="25">
        <f t="shared" si="10"/>
        <v>-76809.4</v>
      </c>
      <c r="H33" s="25">
        <f t="shared" si="10"/>
        <v>-30332.93</v>
      </c>
      <c r="I33" s="25">
        <f t="shared" si="10"/>
        <v>-79643.74</v>
      </c>
      <c r="J33" s="25">
        <f t="shared" si="10"/>
        <v>-18771.64</v>
      </c>
      <c r="K33" s="25">
        <f t="shared" si="9"/>
        <v>-580106.12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-64873.6</v>
      </c>
      <c r="C34" s="25">
        <f t="shared" si="11"/>
        <v>-67588.4</v>
      </c>
      <c r="D34" s="25">
        <f t="shared" si="11"/>
        <v>-59562.8</v>
      </c>
      <c r="E34" s="25">
        <f t="shared" si="11"/>
        <v>-42851.6</v>
      </c>
      <c r="F34" s="25">
        <f t="shared" si="11"/>
        <v>-48004</v>
      </c>
      <c r="G34" s="25">
        <f t="shared" si="11"/>
        <v>-25564</v>
      </c>
      <c r="H34" s="25">
        <f t="shared" si="11"/>
        <v>-21172.8</v>
      </c>
      <c r="I34" s="25">
        <f t="shared" si="11"/>
        <v>-65348.8</v>
      </c>
      <c r="J34" s="25">
        <f t="shared" si="11"/>
        <v>-14361.6</v>
      </c>
      <c r="K34" s="25">
        <f t="shared" si="9"/>
        <v>-409327.6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-35153.11</v>
      </c>
      <c r="C37" s="25">
        <v>-6051.05</v>
      </c>
      <c r="D37" s="25">
        <v>-12176.9</v>
      </c>
      <c r="E37" s="25">
        <v>-38286.95</v>
      </c>
      <c r="F37" s="21">
        <v>0</v>
      </c>
      <c r="G37" s="25">
        <v>-51245.4</v>
      </c>
      <c r="H37" s="25">
        <v>-9160.13</v>
      </c>
      <c r="I37" s="25">
        <v>-14294.94</v>
      </c>
      <c r="J37" s="25">
        <v>-4410.04</v>
      </c>
      <c r="K37" s="25">
        <f t="shared" si="9"/>
        <v>-170778.52000000002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1672239.26</v>
      </c>
      <c r="C55" s="22">
        <f t="shared" si="15"/>
        <v>1591924.1</v>
      </c>
      <c r="D55" s="22">
        <f t="shared" si="15"/>
        <v>1976059.47</v>
      </c>
      <c r="E55" s="22">
        <f t="shared" si="15"/>
        <v>1202196.93</v>
      </c>
      <c r="F55" s="22">
        <f t="shared" si="15"/>
        <v>1314922.8699999999</v>
      </c>
      <c r="G55" s="22">
        <f t="shared" si="15"/>
        <v>1365904.72</v>
      </c>
      <c r="H55" s="22">
        <f t="shared" si="15"/>
        <v>1225805.9900000002</v>
      </c>
      <c r="I55" s="22">
        <f t="shared" si="15"/>
        <v>1652851.18</v>
      </c>
      <c r="J55" s="22">
        <f t="shared" si="15"/>
        <v>595635.1799999999</v>
      </c>
      <c r="K55" s="15">
        <f>SUM(B55:J55)</f>
        <v>12597539.7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 s="65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1672239.25</v>
      </c>
      <c r="C61" s="5">
        <f t="shared" si="17"/>
        <v>1591924.1</v>
      </c>
      <c r="D61" s="5">
        <f t="shared" si="17"/>
        <v>1976059.46</v>
      </c>
      <c r="E61" s="5">
        <f t="shared" si="17"/>
        <v>1202196.93</v>
      </c>
      <c r="F61" s="5">
        <f t="shared" si="17"/>
        <v>1314922.86</v>
      </c>
      <c r="G61" s="5">
        <f t="shared" si="17"/>
        <v>1365904.73</v>
      </c>
      <c r="H61" s="5">
        <f t="shared" si="17"/>
        <v>1225805.99</v>
      </c>
      <c r="I61" s="5">
        <f>SUM(I62:I74)</f>
        <v>1652851.1800000002</v>
      </c>
      <c r="J61" s="5">
        <f t="shared" si="17"/>
        <v>595635.18</v>
      </c>
      <c r="K61" s="5">
        <f>SUM(K62:K74)</f>
        <v>12597539.68</v>
      </c>
      <c r="L61" s="4"/>
    </row>
    <row r="62" spans="1:12" ht="16.5" customHeight="1">
      <c r="A62" s="3" t="s">
        <v>56</v>
      </c>
      <c r="B62" s="56">
        <v>1464547.14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1464547.14</v>
      </c>
      <c r="L62"/>
    </row>
    <row r="63" spans="1:12" ht="16.5" customHeight="1">
      <c r="A63" s="3" t="s">
        <v>57</v>
      </c>
      <c r="B63" s="56">
        <v>207692.11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207692.11</v>
      </c>
      <c r="L63"/>
    </row>
    <row r="64" spans="1:12" ht="16.5" customHeight="1">
      <c r="A64" s="3" t="s">
        <v>4</v>
      </c>
      <c r="B64" s="57">
        <v>0</v>
      </c>
      <c r="C64" s="56">
        <v>1591924.1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">
        <f t="shared" si="18"/>
        <v>1591924.1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1976059.46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">
        <f t="shared" si="18"/>
        <v>1976059.46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1202196.93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1202196.93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1314922.86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1314922.86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1365904.73</v>
      </c>
      <c r="H68" s="57">
        <v>0</v>
      </c>
      <c r="I68" s="57">
        <v>0</v>
      </c>
      <c r="J68" s="57">
        <v>0</v>
      </c>
      <c r="K68" s="5">
        <f t="shared" si="18"/>
        <v>1365904.73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1225805.99</v>
      </c>
      <c r="I69" s="57">
        <v>0</v>
      </c>
      <c r="J69" s="57">
        <v>0</v>
      </c>
      <c r="K69" s="5">
        <f t="shared" si="18"/>
        <v>1225805.99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614199.5</v>
      </c>
      <c r="J71" s="57">
        <v>0</v>
      </c>
      <c r="K71" s="5">
        <f t="shared" si="18"/>
        <v>614199.5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1038651.68</v>
      </c>
      <c r="J72" s="57">
        <v>0</v>
      </c>
      <c r="K72" s="5">
        <f t="shared" si="18"/>
        <v>1038651.68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595635.18</v>
      </c>
      <c r="K73" s="5">
        <f t="shared" si="18"/>
        <v>595635.18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2024-05-15T19:05:53Z</dcterms:modified>
  <cp:category/>
  <cp:version/>
  <cp:contentType/>
  <cp:contentStatus/>
</cp:coreProperties>
</file>