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<sst xmlns="http://schemas.openxmlformats.org/spreadsheetml/2006/main" count="84" uniqueCount="83">
  <si>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</si>
  <si>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</si>
  <si>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</si>
  <si>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</si>
  <si>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</si>
  <si>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</si>
  <si>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</si>
  <si>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</si>
  <si>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</si>
  <si>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</si>
  <si>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</si>
  <si>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</si>
  <si>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</si>
  <si>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</si>
  <si>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</si>
  <si>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</si>
  <si>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</si>
  <si>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</si>
  <si>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</si>
  <si>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</si>
  <si>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</si>
  <si>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</si>
  <si>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</si>
  <si>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</si>
  <si>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</si>
  <si>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</si>
  <si>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</si>
  <si>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</si>
  <si>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</si>
  <si>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</si>
  <si>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</si>
  <si>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</si>
  <si>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</si>
  <si>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</si>
  <si>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</si>
  <si>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</si>
  <si>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</si>
  <si>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</si>
  <si>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</si>
  <si>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</si>
  <si>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</si>
  <si>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</si>
  <si>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</si>
  <si>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</si>
  <si>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</si>
  <si>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</si>
  <si>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</si>
  <si>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</si>
  <si>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</si>
  <si>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</si>
  <si>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</si>
  <si>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</si>
  <si>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</si>
  <si>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</si>
  <si>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</si>
  <si>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</si>
  <si>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</si>
  <si>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</si>
  <si>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</si>
  <si>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</si>
  <si>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</si>
  <si>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</si>
  <si>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</si>
  <si>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</si>
  <si>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</si>
  <si>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</si>
  <si>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</si>
  <si>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</si>
  <si>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</si>
  <si>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</si>
  <si>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</si>
  <si>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</si>
  <si>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</si>
  <si>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</si>
  <si>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</si>
  <si>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</si>
  <si>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</si>
  <si>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</si>
  <si>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</si>
  <si>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</si>
  <si>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12/05/24 - VENCIMENTO 17/05/24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</si>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</sst>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/>
      <c r="F3" s="65" t="s">
        <v>82</v>
      </c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120384</v>
      </c>
      <c r="C7" s="41">
        <f aca="true" t="shared" si="0" ref="C7:J7">+C8+C11</f>
        <v>89428</v>
      </c>
      <c r="D7" s="41">
        <f t="shared" si="0"/>
        <v>142905</v>
      </c>
      <c r="E7" s="41">
        <f t="shared" si="0"/>
        <v>69345</v>
      </c>
      <c r="F7" s="41">
        <f t="shared" si="0"/>
        <v>109838</v>
      </c>
      <c r="G7" s="41">
        <f t="shared" si="0"/>
        <v>105908</v>
      </c>
      <c r="H7" s="41">
        <f t="shared" si="0"/>
        <v>109068</v>
      </c>
      <c r="I7" s="41">
        <f t="shared" si="0"/>
        <v>152016</v>
      </c>
      <c r="J7" s="41">
        <f t="shared" si="0"/>
        <v>34447</v>
      </c>
      <c r="K7" s="33">
        <f aca="true" t="shared" si="1" ref="K7:K13">SUM(B7:J7)</f>
        <v>933339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0</v>
      </c>
      <c r="C8" s="39">
        <f t="shared" si="2"/>
        <v>0</v>
      </c>
      <c r="D8" s="39">
        <f t="shared" si="2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3">
        <f t="shared" si="1"/>
        <v>0</v>
      </c>
      <c r="L8"/>
      <c r="M8"/>
      <c r="N8"/>
    </row>
    <row r="9" spans="1:14" ht="16.5" customHeight="1">
      <c r="A9" s="17" t="s">
        <v>32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3">
        <f t="shared" si="1"/>
        <v>0</v>
      </c>
      <c r="L9"/>
      <c r="M9"/>
      <c r="N9"/>
    </row>
    <row r="10" spans="1:14" ht="16.5" customHeight="1">
      <c r="A10" s="17" t="s">
        <v>31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3">
        <f t="shared" si="1"/>
        <v>0</v>
      </c>
      <c r="L10"/>
      <c r="M10"/>
      <c r="N10"/>
    </row>
    <row r="11" spans="1:14" ht="16.5" customHeight="1">
      <c r="A11" s="38" t="s">
        <v>67</v>
      </c>
      <c r="B11" s="37">
        <v>120384</v>
      </c>
      <c r="C11" s="37">
        <v>89428</v>
      </c>
      <c r="D11" s="37">
        <v>142905</v>
      </c>
      <c r="E11" s="37">
        <v>69345</v>
      </c>
      <c r="F11" s="37">
        <v>109838</v>
      </c>
      <c r="G11" s="37">
        <v>105908</v>
      </c>
      <c r="H11" s="37">
        <v>109068</v>
      </c>
      <c r="I11" s="37">
        <v>152016</v>
      </c>
      <c r="J11" s="37">
        <v>34447</v>
      </c>
      <c r="K11" s="33">
        <f t="shared" si="1"/>
        <v>933339</v>
      </c>
      <c r="L11" s="54"/>
      <c r="M11" s="54"/>
      <c r="N11" s="54"/>
    </row>
    <row r="12" spans="1:14" ht="16.5" customHeight="1">
      <c r="A12" s="17" t="s">
        <v>79</v>
      </c>
      <c r="B12" s="37">
        <v>7352</v>
      </c>
      <c r="C12" s="37">
        <v>4942</v>
      </c>
      <c r="D12" s="37">
        <v>8481</v>
      </c>
      <c r="E12" s="37">
        <v>5054</v>
      </c>
      <c r="F12" s="37">
        <v>5785</v>
      </c>
      <c r="G12" s="37">
        <v>5043</v>
      </c>
      <c r="H12" s="37">
        <v>4596</v>
      </c>
      <c r="I12" s="37">
        <v>6145</v>
      </c>
      <c r="J12" s="37">
        <v>1192</v>
      </c>
      <c r="K12" s="33">
        <f t="shared" si="1"/>
        <v>48590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113032</v>
      </c>
      <c r="C13" s="37">
        <f>+C11-C12</f>
        <v>84486</v>
      </c>
      <c r="D13" s="37">
        <f>+D11-D12</f>
        <v>134424</v>
      </c>
      <c r="E13" s="37">
        <f aca="true" t="shared" si="3" ref="E13:J13">+E11-E12</f>
        <v>64291</v>
      </c>
      <c r="F13" s="37">
        <f t="shared" si="3"/>
        <v>104053</v>
      </c>
      <c r="G13" s="37">
        <f t="shared" si="3"/>
        <v>100865</v>
      </c>
      <c r="H13" s="37">
        <f t="shared" si="3"/>
        <v>104472</v>
      </c>
      <c r="I13" s="37">
        <f t="shared" si="3"/>
        <v>145871</v>
      </c>
      <c r="J13" s="37">
        <f t="shared" si="3"/>
        <v>33255</v>
      </c>
      <c r="K13" s="33">
        <f t="shared" si="1"/>
        <v>884749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/>
      <c r="C17" s="35"/>
      <c r="D17" s="35"/>
      <c r="E17" s="35"/>
      <c r="F17" s="35"/>
      <c r="G17" s="35"/>
      <c r="H17" s="35"/>
      <c r="I17" s="35"/>
      <c r="J17" s="35"/>
      <c r="K17" s="26"/>
    </row>
    <row r="18" spans="1:11" ht="16.5" customHeight="1">
      <c r="A18" s="11" t="s">
        <v>29</v>
      </c>
      <c r="B18" s="34">
        <v>1.075836873299483</v>
      </c>
      <c r="C18" s="34">
        <v>1.1503242124785</v>
      </c>
      <c r="D18" s="34">
        <v>1.098396918167922</v>
      </c>
      <c r="E18" s="34">
        <v>1.320780926780439</v>
      </c>
      <c r="F18" s="34">
        <v>0.995171971185043</v>
      </c>
      <c r="G18" s="34">
        <v>1.139785058638847</v>
      </c>
      <c r="H18" s="34">
        <v>1.114953703293781</v>
      </c>
      <c r="I18" s="34">
        <v>1.02620003628593</v>
      </c>
      <c r="J18" s="34">
        <v>1.08755352444962</v>
      </c>
      <c r="K18" s="26"/>
    </row>
    <row r="19" spans="1:11" ht="12" customHeight="1">
      <c r="A19" s="11"/>
      <c r="B19" s="26"/>
      <c r="C19" s="26"/>
      <c r="D19" s="26"/>
      <c r="E19" s="33"/>
      <c r="F19" s="26"/>
      <c r="G19" s="26"/>
      <c r="H19" s="26"/>
      <c r="I19" s="26"/>
      <c r="J19" s="26"/>
      <c r="K19" s="10"/>
    </row>
    <row r="20" spans="1:14" ht="16.5" customHeight="1">
      <c r="A20" s="32" t="s">
        <v>78</v>
      </c>
      <c r="B20" s="31">
        <f>SUM(B21:B30)</f>
        <v>612411.92</v>
      </c>
      <c r="C20" s="31">
        <f aca="true" t="shared" si="4" ref="C20:J20">SUM(C21:C30)</f>
        <v>541715.9099999999</v>
      </c>
      <c r="D20" s="31">
        <f t="shared" si="4"/>
        <v>900948.0400000002</v>
      </c>
      <c r="E20" s="31">
        <f t="shared" si="4"/>
        <v>464740.87000000005</v>
      </c>
      <c r="F20" s="31">
        <f t="shared" si="4"/>
        <v>578606.0800000001</v>
      </c>
      <c r="G20" s="31">
        <f t="shared" si="4"/>
        <v>641134.07</v>
      </c>
      <c r="H20" s="31">
        <f t="shared" si="4"/>
        <v>522442.49</v>
      </c>
      <c r="I20" s="31">
        <f t="shared" si="4"/>
        <v>767209.16</v>
      </c>
      <c r="J20" s="31">
        <f t="shared" si="4"/>
        <v>185870.37999999998</v>
      </c>
      <c r="K20" s="31">
        <f aca="true" t="shared" si="5" ref="K20:K28">SUM(B20:J20)</f>
        <v>5215078.92</v>
      </c>
      <c r="L20"/>
      <c r="M20"/>
      <c r="N20"/>
    </row>
    <row r="21" spans="1:14" ht="16.5" customHeight="1">
      <c r="A21" s="30" t="s">
        <v>28</v>
      </c>
      <c r="B21" s="53">
        <f>ROUND((B15+B16)*B7,2)</f>
        <v>543521.72</v>
      </c>
      <c r="C21" s="53">
        <f>ROUND((C15+C16)*C7,2)</f>
        <v>443562.88</v>
      </c>
      <c r="D21" s="53">
        <f aca="true" t="shared" si="6" ref="D21:J21">ROUND((D15+D16)*D7,2)</f>
        <v>785763.14</v>
      </c>
      <c r="E21" s="53">
        <f t="shared" si="6"/>
        <v>331510.71</v>
      </c>
      <c r="F21" s="53">
        <f t="shared" si="6"/>
        <v>555681.43</v>
      </c>
      <c r="G21" s="53">
        <f t="shared" si="6"/>
        <v>541221.65</v>
      </c>
      <c r="H21" s="53">
        <f t="shared" si="6"/>
        <v>443797.69</v>
      </c>
      <c r="I21" s="53">
        <f t="shared" si="6"/>
        <v>624816.16</v>
      </c>
      <c r="J21" s="53">
        <f t="shared" si="6"/>
        <v>160206.11</v>
      </c>
      <c r="K21" s="25">
        <f t="shared" si="5"/>
        <v>4430081.49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41218.99</v>
      </c>
      <c r="C22" s="25">
        <f t="shared" si="7"/>
        <v>66678.24</v>
      </c>
      <c r="D22" s="25">
        <f t="shared" si="7"/>
        <v>77316.67</v>
      </c>
      <c r="E22" s="25">
        <f t="shared" si="7"/>
        <v>106342.31</v>
      </c>
      <c r="F22" s="25">
        <f t="shared" si="7"/>
        <v>-2682.85</v>
      </c>
      <c r="G22" s="25">
        <f t="shared" si="7"/>
        <v>75654.7</v>
      </c>
      <c r="H22" s="25">
        <f t="shared" si="7"/>
        <v>51016.19</v>
      </c>
      <c r="I22" s="25">
        <f t="shared" si="7"/>
        <v>16370.21</v>
      </c>
      <c r="J22" s="25">
        <f t="shared" si="7"/>
        <v>14026.61</v>
      </c>
      <c r="K22" s="25">
        <f t="shared" si="5"/>
        <v>445941.07000000007</v>
      </c>
      <c r="L22"/>
      <c r="M22"/>
      <c r="N22"/>
    </row>
    <row r="23" spans="1:14" ht="16.5" customHeight="1">
      <c r="A23" s="13" t="s">
        <v>26</v>
      </c>
      <c r="B23" s="25">
        <v>23451.53</v>
      </c>
      <c r="C23" s="25">
        <v>25818.46</v>
      </c>
      <c r="D23" s="25">
        <v>29436.41</v>
      </c>
      <c r="E23" s="25">
        <v>19880.88</v>
      </c>
      <c r="F23" s="25">
        <v>21837.14</v>
      </c>
      <c r="G23" s="25">
        <v>20261.35</v>
      </c>
      <c r="H23" s="25">
        <v>22133.33</v>
      </c>
      <c r="I23" s="25">
        <v>31520.12</v>
      </c>
      <c r="J23" s="25">
        <v>9061.51</v>
      </c>
      <c r="K23" s="25">
        <f t="shared" si="5"/>
        <v>203400.72999999998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1195.39</v>
      </c>
      <c r="C26" s="25">
        <v>1059.24</v>
      </c>
      <c r="D26" s="25">
        <v>1759.04</v>
      </c>
      <c r="E26" s="25">
        <v>906.75</v>
      </c>
      <c r="F26" s="25">
        <v>1130.04</v>
      </c>
      <c r="G26" s="25">
        <v>1252.57</v>
      </c>
      <c r="H26" s="25">
        <v>1021.12</v>
      </c>
      <c r="I26" s="25">
        <v>1497.64</v>
      </c>
      <c r="J26" s="25">
        <v>362.16</v>
      </c>
      <c r="K26" s="25">
        <f t="shared" si="5"/>
        <v>10183.949999999999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753.71</v>
      </c>
      <c r="D28" s="25">
        <v>1004.04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6604.4800000000005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88155.13</v>
      </c>
      <c r="J29" s="25">
        <v>0</v>
      </c>
      <c r="K29" s="25">
        <v>88155.13</v>
      </c>
      <c r="L29" s="54"/>
      <c r="M29" s="54"/>
      <c r="N29" s="54"/>
    </row>
    <row r="30" spans="1:11" ht="12" customHeight="1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16.5" customHeight="1">
      <c r="A32" s="11" t="s">
        <v>23</v>
      </c>
      <c r="B32" s="25">
        <f aca="true" t="shared" si="8" ref="B32:J32">+B33+B38+B50</f>
        <v>0</v>
      </c>
      <c r="C32" s="25">
        <f t="shared" si="8"/>
        <v>0</v>
      </c>
      <c r="D32" s="25">
        <f t="shared" si="8"/>
        <v>-509394.23</v>
      </c>
      <c r="E32" s="25">
        <f t="shared" si="8"/>
        <v>0</v>
      </c>
      <c r="F32" s="25">
        <f t="shared" si="8"/>
        <v>0</v>
      </c>
      <c r="G32" s="25">
        <f t="shared" si="8"/>
        <v>0</v>
      </c>
      <c r="H32" s="25">
        <f t="shared" si="8"/>
        <v>-378000</v>
      </c>
      <c r="I32" s="25">
        <f t="shared" si="8"/>
        <v>0</v>
      </c>
      <c r="J32" s="25">
        <f t="shared" si="8"/>
        <v>-114772.51</v>
      </c>
      <c r="K32" s="25">
        <f aca="true" t="shared" si="9" ref="K32:K40">SUM(B32:J32)</f>
        <v>-1002166.74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0</v>
      </c>
      <c r="C33" s="25">
        <f t="shared" si="10"/>
        <v>0</v>
      </c>
      <c r="D33" s="25">
        <f t="shared" si="10"/>
        <v>0</v>
      </c>
      <c r="E33" s="25">
        <f t="shared" si="10"/>
        <v>0</v>
      </c>
      <c r="F33" s="25">
        <f t="shared" si="10"/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9"/>
        <v>0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0</v>
      </c>
      <c r="C34" s="25">
        <f t="shared" si="11"/>
        <v>0</v>
      </c>
      <c r="D34" s="25">
        <f t="shared" si="11"/>
        <v>0</v>
      </c>
      <c r="E34" s="25">
        <f t="shared" si="11"/>
        <v>0</v>
      </c>
      <c r="F34" s="25">
        <f t="shared" si="11"/>
        <v>0</v>
      </c>
      <c r="G34" s="25">
        <f t="shared" si="11"/>
        <v>0</v>
      </c>
      <c r="H34" s="25">
        <f t="shared" si="11"/>
        <v>0</v>
      </c>
      <c r="I34" s="25">
        <f t="shared" si="11"/>
        <v>0</v>
      </c>
      <c r="J34" s="25">
        <f t="shared" si="11"/>
        <v>0</v>
      </c>
      <c r="K34" s="25">
        <f t="shared" si="9"/>
        <v>0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-509394.23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-378000</v>
      </c>
      <c r="I38" s="22">
        <f t="shared" si="12"/>
        <v>0</v>
      </c>
      <c r="J38" s="22">
        <f t="shared" si="12"/>
        <v>-114772.51</v>
      </c>
      <c r="K38" s="25">
        <f t="shared" si="9"/>
        <v>-1002166.74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-486000</v>
      </c>
      <c r="E47" s="12">
        <v>0</v>
      </c>
      <c r="F47" s="12">
        <v>0</v>
      </c>
      <c r="G47" s="12">
        <v>0</v>
      </c>
      <c r="H47" s="12">
        <v>-378000</v>
      </c>
      <c r="I47" s="12">
        <v>0</v>
      </c>
      <c r="J47" s="12">
        <v>-108000</v>
      </c>
      <c r="K47" s="25">
        <f t="shared" si="13"/>
        <v>-972000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612411.92</v>
      </c>
      <c r="C55" s="22">
        <f t="shared" si="15"/>
        <v>541715.9099999999</v>
      </c>
      <c r="D55" s="22">
        <f t="shared" si="15"/>
        <v>391553.8100000002</v>
      </c>
      <c r="E55" s="22">
        <f t="shared" si="15"/>
        <v>464740.87000000005</v>
      </c>
      <c r="F55" s="22">
        <f t="shared" si="15"/>
        <v>578606.0800000001</v>
      </c>
      <c r="G55" s="22">
        <f t="shared" si="15"/>
        <v>641134.07</v>
      </c>
      <c r="H55" s="22">
        <f t="shared" si="15"/>
        <v>144442.49</v>
      </c>
      <c r="I55" s="22">
        <f t="shared" si="15"/>
        <v>767209.16</v>
      </c>
      <c r="J55" s="22">
        <f t="shared" si="15"/>
        <v>71097.86999999998</v>
      </c>
      <c r="K55" s="15">
        <f>SUM(B55:J55)</f>
        <v>4212912.180000001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2" ht="16.5" customHeight="1">
      <c r="A61" s="6" t="s">
        <v>5</v>
      </c>
      <c r="B61" s="5">
        <f aca="true" t="shared" si="17" ref="B61:J61">SUM(B62:B73)</f>
        <v>612411.92</v>
      </c>
      <c r="C61" s="5">
        <f t="shared" si="17"/>
        <v>541715.91</v>
      </c>
      <c r="D61" s="5">
        <f t="shared" si="17"/>
        <v>391553.82</v>
      </c>
      <c r="E61" s="5">
        <f t="shared" si="17"/>
        <v>464740.86</v>
      </c>
      <c r="F61" s="5">
        <f t="shared" si="17"/>
        <v>578606.08</v>
      </c>
      <c r="G61" s="5">
        <f t="shared" si="17"/>
        <v>641134.07</v>
      </c>
      <c r="H61" s="5">
        <f t="shared" si="17"/>
        <v>144442.49</v>
      </c>
      <c r="I61" s="5">
        <f>SUM(I62:I74)</f>
        <v>767209.16</v>
      </c>
      <c r="J61" s="5">
        <f t="shared" si="17"/>
        <v>71097.86999999998</v>
      </c>
      <c r="K61" s="5">
        <f>SUM(K62:K74)</f>
        <v>4212912.180000001</v>
      </c>
      <c r="L61" s="4"/>
    </row>
    <row r="62" spans="1:12" ht="16.5" customHeight="1">
      <c r="A62" s="3" t="s">
        <v>56</v>
      </c>
      <c r="B62" s="56">
        <v>536962.77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536962.77</v>
      </c>
      <c r="L62"/>
    </row>
    <row r="63" spans="1:12" ht="16.5" customHeight="1">
      <c r="A63" s="3" t="s">
        <v>57</v>
      </c>
      <c r="B63" s="56">
        <v>75449.15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75449.15</v>
      </c>
      <c r="L63"/>
    </row>
    <row r="64" spans="1:12" ht="16.5" customHeight="1">
      <c r="A64" s="3" t="s">
        <v>4</v>
      </c>
      <c r="B64" s="57">
        <v>0</v>
      </c>
      <c r="C64" s="56">
        <v>541715.91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">
        <f t="shared" si="18"/>
        <v>541715.91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391553.82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">
        <f t="shared" si="18"/>
        <v>391553.82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464740.86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464740.86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578606.08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578606.08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641134.07</v>
      </c>
      <c r="H68" s="57">
        <v>0</v>
      </c>
      <c r="I68" s="57">
        <v>0</v>
      </c>
      <c r="J68" s="57">
        <v>0</v>
      </c>
      <c r="K68" s="5">
        <f t="shared" si="18"/>
        <v>641134.07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144442.49</v>
      </c>
      <c r="I69" s="57">
        <v>0</v>
      </c>
      <c r="J69" s="57">
        <v>0</v>
      </c>
      <c r="K69" s="5">
        <f t="shared" si="18"/>
        <v>144442.49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314479.03</v>
      </c>
      <c r="J71" s="57">
        <v>0</v>
      </c>
      <c r="K71" s="5">
        <f t="shared" si="18"/>
        <v>314479.03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452730.13</v>
      </c>
      <c r="J72" s="57">
        <v>0</v>
      </c>
      <c r="K72" s="5">
        <f t="shared" si="18"/>
        <v>452730.13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f>+J55</f>
        <v>71097.86999999998</v>
      </c>
      <c r="K73" s="5">
        <f t="shared" si="18"/>
        <v>71097.86999999998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2024-05-20T19:52:26Z</dcterms:modified>
  <cp:category/>
  <cp:version/>
  <cp:contentType/>
  <cp:contentStatus/>
</cp:coreProperties>
</file>