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<sst xmlns="http://schemas.openxmlformats.org/spreadsheetml/2006/main" count="83" uniqueCount="82">
  <si>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</si>
  <si>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</si>
  <si>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</si>
  <si>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</si>
  <si>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</si>
  <si>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</si>
  <si>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</si>
  <si>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</si>
  <si>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</si>
  <si>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</si>
  <si>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</si>
  <si>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</si>
  <si>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</si>
  <si>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</si>
  <si>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</si>
  <si>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</si>
  <si>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</si>
  <si>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</si>
  <si>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</si>
  <si>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</si>
  <si>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</si>
  <si>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</si>
  <si>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</si>
  <si>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</si>
  <si>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</si>
  <si>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</si>
  <si>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</si>
  <si>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</si>
  <si>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</si>
  <si>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</si>
  <si>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</si>
  <si>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</si>
  <si>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</si>
  <si>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</si>
  <si>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</si>
  <si>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</si>
  <si>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</si>
  <si>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</si>
  <si>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</si>
  <si>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</si>
  <si>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</si>
  <si>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</si>
  <si>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</si>
  <si>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</si>
  <si>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</si>
  <si>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</si>
  <si>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</si>
  <si>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</si>
  <si>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</si>
  <si>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</si>
  <si>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</si>
  <si>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</si>
  <si>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</si>
  <si>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</si>
  <si>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</si>
  <si>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</si>
  <si>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</si>
  <si>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</si>
  <si>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</si>
  <si>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</si>
  <si>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</si>
  <si>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</si>
  <si>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</si>
  <si>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</si>
  <si>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</si>
  <si>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</si>
  <si>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</si>
  <si>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</si>
  <si>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</si>
  <si>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</si>
  <si>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</si>
  <si>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</si>
  <si>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</si>
  <si>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</si>
  <si>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</si>
  <si>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</si>
  <si>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</si>
  <si>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</si>
  <si>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</si>
  <si>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</si>
  <si>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15/05/24 - VENCIMENTO 22/05/24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</si>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</sst>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352763</v>
      </c>
      <c r="C7" s="41">
        <f aca="true" t="shared" si="0" ref="C7:J7">+C8+C11</f>
        <v>283265</v>
      </c>
      <c r="D7" s="41">
        <f t="shared" si="0"/>
        <v>325773</v>
      </c>
      <c r="E7" s="41">
        <f t="shared" si="0"/>
        <v>192890</v>
      </c>
      <c r="F7" s="41">
        <f t="shared" si="0"/>
        <v>252476</v>
      </c>
      <c r="G7" s="41">
        <f t="shared" si="0"/>
        <v>239527</v>
      </c>
      <c r="H7" s="41">
        <f t="shared" si="0"/>
        <v>245867</v>
      </c>
      <c r="I7" s="41">
        <f t="shared" si="0"/>
        <v>373375</v>
      </c>
      <c r="J7" s="41">
        <f t="shared" si="0"/>
        <v>125655</v>
      </c>
      <c r="K7" s="33">
        <f aca="true" t="shared" si="1" ref="K7:K13">SUM(B7:J7)</f>
        <v>2391591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14380</v>
      </c>
      <c r="C8" s="39">
        <f t="shared" si="2"/>
        <v>14639</v>
      </c>
      <c r="D8" s="39">
        <f t="shared" si="2"/>
        <v>12743</v>
      </c>
      <c r="E8" s="39">
        <f t="shared" si="2"/>
        <v>9691</v>
      </c>
      <c r="F8" s="39">
        <f t="shared" si="2"/>
        <v>10565</v>
      </c>
      <c r="G8" s="39">
        <f t="shared" si="2"/>
        <v>5475</v>
      </c>
      <c r="H8" s="39">
        <f t="shared" si="2"/>
        <v>4329</v>
      </c>
      <c r="I8" s="39">
        <f t="shared" si="2"/>
        <v>14105</v>
      </c>
      <c r="J8" s="39">
        <f t="shared" si="2"/>
        <v>2984</v>
      </c>
      <c r="K8" s="33">
        <f t="shared" si="1"/>
        <v>88911</v>
      </c>
      <c r="L8"/>
      <c r="M8"/>
      <c r="N8"/>
    </row>
    <row r="9" spans="1:14" ht="16.5" customHeight="1">
      <c r="A9" s="17" t="s">
        <v>32</v>
      </c>
      <c r="B9" s="39">
        <v>14326</v>
      </c>
      <c r="C9" s="39">
        <v>14639</v>
      </c>
      <c r="D9" s="39">
        <v>12743</v>
      </c>
      <c r="E9" s="39">
        <v>9357</v>
      </c>
      <c r="F9" s="39">
        <v>10552</v>
      </c>
      <c r="G9" s="39">
        <v>5474</v>
      </c>
      <c r="H9" s="39">
        <v>4329</v>
      </c>
      <c r="I9" s="39">
        <v>14066</v>
      </c>
      <c r="J9" s="39">
        <v>2984</v>
      </c>
      <c r="K9" s="33">
        <f t="shared" si="1"/>
        <v>88470</v>
      </c>
      <c r="L9"/>
      <c r="M9"/>
      <c r="N9"/>
    </row>
    <row r="10" spans="1:14" ht="16.5" customHeight="1">
      <c r="A10" s="17" t="s">
        <v>31</v>
      </c>
      <c r="B10" s="39">
        <v>54</v>
      </c>
      <c r="C10" s="39">
        <v>0</v>
      </c>
      <c r="D10" s="39">
        <v>0</v>
      </c>
      <c r="E10" s="39">
        <v>334</v>
      </c>
      <c r="F10" s="39">
        <v>13</v>
      </c>
      <c r="G10" s="39">
        <v>1</v>
      </c>
      <c r="H10" s="39">
        <v>0</v>
      </c>
      <c r="I10" s="39">
        <v>39</v>
      </c>
      <c r="J10" s="39">
        <v>0</v>
      </c>
      <c r="K10" s="33">
        <f t="shared" si="1"/>
        <v>441</v>
      </c>
      <c r="L10"/>
      <c r="M10"/>
      <c r="N10"/>
    </row>
    <row r="11" spans="1:14" ht="16.5" customHeight="1">
      <c r="A11" s="38" t="s">
        <v>67</v>
      </c>
      <c r="B11" s="37">
        <v>338383</v>
      </c>
      <c r="C11" s="37">
        <v>268626</v>
      </c>
      <c r="D11" s="37">
        <v>313030</v>
      </c>
      <c r="E11" s="37">
        <v>183199</v>
      </c>
      <c r="F11" s="37">
        <v>241911</v>
      </c>
      <c r="G11" s="37">
        <v>234052</v>
      </c>
      <c r="H11" s="37">
        <v>241538</v>
      </c>
      <c r="I11" s="37">
        <v>359270</v>
      </c>
      <c r="J11" s="37">
        <v>122671</v>
      </c>
      <c r="K11" s="33">
        <f t="shared" si="1"/>
        <v>2302680</v>
      </c>
      <c r="L11" s="54"/>
      <c r="M11" s="54"/>
      <c r="N11" s="54"/>
    </row>
    <row r="12" spans="1:14" ht="16.5" customHeight="1">
      <c r="A12" s="17" t="s">
        <v>79</v>
      </c>
      <c r="B12" s="37">
        <v>23116</v>
      </c>
      <c r="C12" s="37">
        <v>19673</v>
      </c>
      <c r="D12" s="37">
        <v>24456</v>
      </c>
      <c r="E12" s="37">
        <v>16553</v>
      </c>
      <c r="F12" s="37">
        <v>14298</v>
      </c>
      <c r="G12" s="37">
        <v>13402</v>
      </c>
      <c r="H12" s="37">
        <v>12847</v>
      </c>
      <c r="I12" s="37">
        <v>18962</v>
      </c>
      <c r="J12" s="37">
        <v>5365</v>
      </c>
      <c r="K12" s="33">
        <f t="shared" si="1"/>
        <v>148672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315267</v>
      </c>
      <c r="C13" s="37">
        <f>+C11-C12</f>
        <v>248953</v>
      </c>
      <c r="D13" s="37">
        <f>+D11-D12</f>
        <v>288574</v>
      </c>
      <c r="E13" s="37">
        <f aca="true" t="shared" si="3" ref="E13:J13">+E11-E12</f>
        <v>166646</v>
      </c>
      <c r="F13" s="37">
        <f t="shared" si="3"/>
        <v>227613</v>
      </c>
      <c r="G13" s="37">
        <f t="shared" si="3"/>
        <v>220650</v>
      </c>
      <c r="H13" s="37">
        <f t="shared" si="3"/>
        <v>228691</v>
      </c>
      <c r="I13" s="37">
        <f t="shared" si="3"/>
        <v>340308</v>
      </c>
      <c r="J13" s="37">
        <f t="shared" si="3"/>
        <v>117306</v>
      </c>
      <c r="K13" s="33">
        <f t="shared" si="1"/>
        <v>2154008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/>
      <c r="C17" s="35"/>
      <c r="D17" s="35"/>
      <c r="E17" s="35"/>
      <c r="F17" s="35"/>
      <c r="G17" s="35"/>
      <c r="H17" s="35"/>
      <c r="I17" s="35"/>
      <c r="J17" s="35"/>
      <c r="K17" s="26"/>
    </row>
    <row r="18" spans="1:11" ht="16.5" customHeight="1">
      <c r="A18" s="11" t="s">
        <v>29</v>
      </c>
      <c r="B18" s="34">
        <v>1.071828204106292</v>
      </c>
      <c r="C18" s="34">
        <v>1.135306127646923</v>
      </c>
      <c r="D18" s="34">
        <v>1.098982564122975</v>
      </c>
      <c r="E18" s="34">
        <v>1.340804654321621</v>
      </c>
      <c r="F18" s="34">
        <v>1.019485051108263</v>
      </c>
      <c r="G18" s="34">
        <v>1.13023431815527</v>
      </c>
      <c r="H18" s="34">
        <v>1.194384410110186</v>
      </c>
      <c r="I18" s="34">
        <v>1.025435447872775</v>
      </c>
      <c r="J18" s="34">
        <v>1.037984731652496</v>
      </c>
      <c r="K18" s="26"/>
    </row>
    <row r="19" spans="1:11" ht="12" customHeight="1">
      <c r="A19" s="11"/>
      <c r="B19" s="26"/>
      <c r="C19" s="26"/>
      <c r="D19" s="26"/>
      <c r="E19" s="33"/>
      <c r="F19" s="26"/>
      <c r="G19" s="26"/>
      <c r="H19" s="26"/>
      <c r="I19" s="26"/>
      <c r="J19" s="26"/>
      <c r="K19" s="10"/>
    </row>
    <row r="20" spans="1:14" ht="16.5" customHeight="1">
      <c r="A20" s="32" t="s">
        <v>78</v>
      </c>
      <c r="B20" s="31">
        <f>SUM(B21:B30)</f>
        <v>1770595.34</v>
      </c>
      <c r="C20" s="31">
        <f aca="true" t="shared" si="4" ref="C20:J20">SUM(C21:C30)</f>
        <v>1662110.1300000004</v>
      </c>
      <c r="D20" s="31">
        <f t="shared" si="4"/>
        <v>2045754.28</v>
      </c>
      <c r="E20" s="31">
        <f t="shared" si="4"/>
        <v>1283968.0000000002</v>
      </c>
      <c r="F20" s="31">
        <f t="shared" si="4"/>
        <v>1349937.8400000003</v>
      </c>
      <c r="G20" s="31">
        <f t="shared" si="4"/>
        <v>1429224.19</v>
      </c>
      <c r="H20" s="31">
        <f t="shared" si="4"/>
        <v>1241274.6199999996</v>
      </c>
      <c r="I20" s="31">
        <f t="shared" si="4"/>
        <v>1735711.08</v>
      </c>
      <c r="J20" s="31">
        <f t="shared" si="4"/>
        <v>629245.9400000002</v>
      </c>
      <c r="K20" s="31">
        <f aca="true" t="shared" si="5" ref="K20:K28">SUM(B20:J20)</f>
        <v>13147821.42</v>
      </c>
      <c r="L20"/>
      <c r="M20"/>
      <c r="N20"/>
    </row>
    <row r="21" spans="1:14" ht="16.5" customHeight="1">
      <c r="A21" s="30" t="s">
        <v>28</v>
      </c>
      <c r="B21" s="53">
        <f>ROUND((B15+B16)*B7,2)</f>
        <v>1592689.67</v>
      </c>
      <c r="C21" s="53">
        <f>ROUND((C15+C16)*C7,2)</f>
        <v>1404994.4</v>
      </c>
      <c r="D21" s="53">
        <f aca="true" t="shared" si="6" ref="D21:J21">ROUND((D15+D16)*D7,2)</f>
        <v>1791262.84</v>
      </c>
      <c r="E21" s="53">
        <f t="shared" si="6"/>
        <v>922129.93</v>
      </c>
      <c r="F21" s="53">
        <f t="shared" si="6"/>
        <v>1277301.33</v>
      </c>
      <c r="G21" s="53">
        <f t="shared" si="6"/>
        <v>1224054.83</v>
      </c>
      <c r="H21" s="53">
        <f t="shared" si="6"/>
        <v>1000432.82</v>
      </c>
      <c r="I21" s="53">
        <f t="shared" si="6"/>
        <v>1534645.93</v>
      </c>
      <c r="J21" s="53">
        <f t="shared" si="6"/>
        <v>584396.27</v>
      </c>
      <c r="K21" s="25">
        <f t="shared" si="5"/>
        <v>11331908.02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114400.04</v>
      </c>
      <c r="C22" s="25">
        <f t="shared" si="7"/>
        <v>190104.35</v>
      </c>
      <c r="D22" s="25">
        <f t="shared" si="7"/>
        <v>177303.79</v>
      </c>
      <c r="E22" s="25">
        <f t="shared" si="7"/>
        <v>314266.17</v>
      </c>
      <c r="F22" s="25">
        <f t="shared" si="7"/>
        <v>24888.28</v>
      </c>
      <c r="G22" s="25">
        <f t="shared" si="7"/>
        <v>159413.95</v>
      </c>
      <c r="H22" s="25">
        <f t="shared" si="7"/>
        <v>194468.54</v>
      </c>
      <c r="I22" s="25">
        <f t="shared" si="7"/>
        <v>39034.41</v>
      </c>
      <c r="J22" s="25">
        <f t="shared" si="7"/>
        <v>22198.14</v>
      </c>
      <c r="K22" s="25">
        <f t="shared" si="5"/>
        <v>1236077.67</v>
      </c>
      <c r="L22"/>
      <c r="M22"/>
      <c r="N22"/>
    </row>
    <row r="23" spans="1:14" ht="16.5" customHeight="1">
      <c r="A23" s="13" t="s">
        <v>26</v>
      </c>
      <c r="B23" s="25">
        <v>59098.07</v>
      </c>
      <c r="C23" s="25">
        <v>61115.6</v>
      </c>
      <c r="D23" s="25">
        <v>60108.09</v>
      </c>
      <c r="E23" s="25">
        <v>40469.62</v>
      </c>
      <c r="F23" s="25">
        <v>44054.12</v>
      </c>
      <c r="G23" s="25">
        <v>41895.19</v>
      </c>
      <c r="H23" s="25">
        <v>40929.72</v>
      </c>
      <c r="I23" s="25">
        <v>68279.18</v>
      </c>
      <c r="J23" s="25">
        <v>19944.68</v>
      </c>
      <c r="K23" s="25">
        <f t="shared" si="5"/>
        <v>435894.27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1383.27</v>
      </c>
      <c r="C26" s="25">
        <v>1298.86</v>
      </c>
      <c r="D26" s="25">
        <v>1598.39</v>
      </c>
      <c r="E26" s="25">
        <v>1002.06</v>
      </c>
      <c r="F26" s="25">
        <v>1053.79</v>
      </c>
      <c r="G26" s="25">
        <v>1116.42</v>
      </c>
      <c r="H26" s="25">
        <v>969.38</v>
      </c>
      <c r="I26" s="25">
        <v>1356.04</v>
      </c>
      <c r="J26" s="25">
        <v>492.86</v>
      </c>
      <c r="K26" s="25">
        <f t="shared" si="5"/>
        <v>10271.07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753.54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6602.81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8809.89</v>
      </c>
      <c r="E29" s="25">
        <v>0</v>
      </c>
      <c r="F29" s="25">
        <v>0</v>
      </c>
      <c r="G29" s="25">
        <v>0</v>
      </c>
      <c r="H29" s="25">
        <v>0</v>
      </c>
      <c r="I29" s="25">
        <v>87545.62</v>
      </c>
      <c r="J29" s="25">
        <v>0</v>
      </c>
      <c r="K29" s="25">
        <v>88155.13</v>
      </c>
      <c r="L29" s="54"/>
      <c r="M29" s="54"/>
      <c r="N29" s="54"/>
    </row>
    <row r="30" spans="1:11" ht="12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16.5" customHeight="1">
      <c r="A32" s="11" t="s">
        <v>23</v>
      </c>
      <c r="B32" s="25">
        <f aca="true" t="shared" si="8" ref="B32:J32">+B33+B38+B50</f>
        <v>-101527.20000000001</v>
      </c>
      <c r="C32" s="25">
        <f t="shared" si="8"/>
        <v>-71288.45</v>
      </c>
      <c r="D32" s="25">
        <f t="shared" si="8"/>
        <v>-96108.44999999998</v>
      </c>
      <c r="E32" s="25">
        <f t="shared" si="8"/>
        <v>-92522.36</v>
      </c>
      <c r="F32" s="25">
        <f t="shared" si="8"/>
        <v>-46428.8</v>
      </c>
      <c r="G32" s="25">
        <f t="shared" si="8"/>
        <v>-90372.16</v>
      </c>
      <c r="H32" s="25">
        <f t="shared" si="8"/>
        <v>-29438.829999999998</v>
      </c>
      <c r="I32" s="25">
        <f t="shared" si="8"/>
        <v>-78106.56</v>
      </c>
      <c r="J32" s="25">
        <f t="shared" si="8"/>
        <v>-24904.85000000001</v>
      </c>
      <c r="K32" s="25">
        <f aca="true" t="shared" si="9" ref="K32:K40">SUM(B32:J32)</f>
        <v>-630697.6599999998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-101527.20000000001</v>
      </c>
      <c r="C33" s="25">
        <f t="shared" si="10"/>
        <v>-71288.45</v>
      </c>
      <c r="D33" s="25">
        <f t="shared" si="10"/>
        <v>-72714.22</v>
      </c>
      <c r="E33" s="25">
        <f t="shared" si="10"/>
        <v>-92522.36</v>
      </c>
      <c r="F33" s="25">
        <f t="shared" si="10"/>
        <v>-46428.8</v>
      </c>
      <c r="G33" s="25">
        <f t="shared" si="10"/>
        <v>-90372.16</v>
      </c>
      <c r="H33" s="25">
        <f t="shared" si="10"/>
        <v>-29438.829999999998</v>
      </c>
      <c r="I33" s="25">
        <f t="shared" si="10"/>
        <v>-78106.56</v>
      </c>
      <c r="J33" s="25">
        <f t="shared" si="10"/>
        <v>-18132.34</v>
      </c>
      <c r="K33" s="25">
        <f t="shared" si="9"/>
        <v>-600530.92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-63034.4</v>
      </c>
      <c r="C34" s="25">
        <f t="shared" si="11"/>
        <v>-64411.6</v>
      </c>
      <c r="D34" s="25">
        <f t="shared" si="11"/>
        <v>-56069.2</v>
      </c>
      <c r="E34" s="25">
        <f t="shared" si="11"/>
        <v>-41170.8</v>
      </c>
      <c r="F34" s="25">
        <f t="shared" si="11"/>
        <v>-46428.8</v>
      </c>
      <c r="G34" s="25">
        <f t="shared" si="11"/>
        <v>-24085.6</v>
      </c>
      <c r="H34" s="25">
        <f t="shared" si="11"/>
        <v>-19047.6</v>
      </c>
      <c r="I34" s="25">
        <f t="shared" si="11"/>
        <v>-61890.4</v>
      </c>
      <c r="J34" s="25">
        <f t="shared" si="11"/>
        <v>-13129.6</v>
      </c>
      <c r="K34" s="25">
        <f t="shared" si="9"/>
        <v>-389267.99999999994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-38492.8</v>
      </c>
      <c r="C37" s="25">
        <v>-6876.85</v>
      </c>
      <c r="D37" s="25">
        <v>-16645.02</v>
      </c>
      <c r="E37" s="25">
        <v>-51351.56</v>
      </c>
      <c r="F37" s="21">
        <v>0</v>
      </c>
      <c r="G37" s="25">
        <v>-66286.56</v>
      </c>
      <c r="H37" s="25">
        <v>-10391.23</v>
      </c>
      <c r="I37" s="25">
        <v>-16216.16</v>
      </c>
      <c r="J37" s="25">
        <v>-5002.74</v>
      </c>
      <c r="K37" s="25">
        <f t="shared" si="9"/>
        <v>-211262.91999999998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-23394.22999999998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-6772.510000000009</v>
      </c>
      <c r="K38" s="25">
        <f t="shared" si="9"/>
        <v>-30166.73999999999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1669068.1400000001</v>
      </c>
      <c r="C55" s="22">
        <f t="shared" si="15"/>
        <v>1590821.6800000004</v>
      </c>
      <c r="D55" s="22">
        <f t="shared" si="15"/>
        <v>1949645.83</v>
      </c>
      <c r="E55" s="22">
        <f t="shared" si="15"/>
        <v>1191445.6400000001</v>
      </c>
      <c r="F55" s="22">
        <f t="shared" si="15"/>
        <v>1303509.0400000003</v>
      </c>
      <c r="G55" s="22">
        <f t="shared" si="15"/>
        <v>1338852.03</v>
      </c>
      <c r="H55" s="22">
        <f t="shared" si="15"/>
        <v>1211835.7899999996</v>
      </c>
      <c r="I55" s="22">
        <f t="shared" si="15"/>
        <v>1657604.52</v>
      </c>
      <c r="J55" s="22">
        <f t="shared" si="15"/>
        <v>604341.0900000002</v>
      </c>
      <c r="K55" s="15">
        <f>SUM(B55:J55)</f>
        <v>12517123.76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6.5" customHeight="1">
      <c r="A61" s="6" t="s">
        <v>5</v>
      </c>
      <c r="B61" s="5">
        <f aca="true" t="shared" si="17" ref="B61:J61">SUM(B62:B73)</f>
        <v>1669068.14</v>
      </c>
      <c r="C61" s="5">
        <f t="shared" si="17"/>
        <v>1590821.68</v>
      </c>
      <c r="D61" s="5">
        <f t="shared" si="17"/>
        <v>1949645.83</v>
      </c>
      <c r="E61" s="5">
        <f t="shared" si="17"/>
        <v>1191445.65</v>
      </c>
      <c r="F61" s="5">
        <f t="shared" si="17"/>
        <v>1303509.05</v>
      </c>
      <c r="G61" s="5">
        <f t="shared" si="17"/>
        <v>1338852.03</v>
      </c>
      <c r="H61" s="5">
        <f t="shared" si="17"/>
        <v>1211835.8</v>
      </c>
      <c r="I61" s="5">
        <f>SUM(I62:I74)</f>
        <v>1657604.52</v>
      </c>
      <c r="J61" s="5">
        <f t="shared" si="17"/>
        <v>604341.0900000002</v>
      </c>
      <c r="K61" s="5">
        <f>SUM(K62:K74)</f>
        <v>12517123.790000001</v>
      </c>
      <c r="L61" s="4"/>
    </row>
    <row r="62" spans="1:12" ht="16.5" customHeight="1">
      <c r="A62" s="3" t="s">
        <v>56</v>
      </c>
      <c r="B62" s="56">
        <v>1461769.88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1461769.88</v>
      </c>
      <c r="L62"/>
    </row>
    <row r="63" spans="1:12" ht="16.5" customHeight="1">
      <c r="A63" s="3" t="s">
        <v>57</v>
      </c>
      <c r="B63" s="56">
        <v>207298.26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207298.26</v>
      </c>
      <c r="L63"/>
    </row>
    <row r="64" spans="1:12" ht="16.5" customHeight="1">
      <c r="A64" s="3" t="s">
        <v>4</v>
      </c>
      <c r="B64" s="57">
        <v>0</v>
      </c>
      <c r="C64" s="56">
        <v>1590821.68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">
        <f t="shared" si="18"/>
        <v>1590821.68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1949645.83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">
        <f t="shared" si="18"/>
        <v>1949645.83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1191445.65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1191445.65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1303509.05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1303509.05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1338852.03</v>
      </c>
      <c r="H68" s="57">
        <v>0</v>
      </c>
      <c r="I68" s="57">
        <v>0</v>
      </c>
      <c r="J68" s="57">
        <v>0</v>
      </c>
      <c r="K68" s="5">
        <f t="shared" si="18"/>
        <v>1338852.03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1211835.8</v>
      </c>
      <c r="I69" s="57">
        <v>0</v>
      </c>
      <c r="J69" s="57">
        <v>0</v>
      </c>
      <c r="K69" s="5">
        <f t="shared" si="18"/>
        <v>1211835.8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623756.58</v>
      </c>
      <c r="J71" s="57">
        <v>0</v>
      </c>
      <c r="K71" s="5">
        <f t="shared" si="18"/>
        <v>623756.58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1033847.94</v>
      </c>
      <c r="J72" s="57">
        <v>0</v>
      </c>
      <c r="K72" s="5">
        <f t="shared" si="18"/>
        <v>1033847.94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f>+J55</f>
        <v>604341.0900000002</v>
      </c>
      <c r="K73" s="5">
        <f t="shared" si="18"/>
        <v>604341.0900000002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2024-05-21T17:25:47Z</dcterms:modified>
  <cp:category/>
  <cp:version/>
  <cp:contentType/>
  <cp:contentStatus/>
</cp:coreProperties>
</file>