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<sst xmlns="http://schemas.openxmlformats.org/spreadsheetml/2006/main" count="84" uniqueCount="83">
  <si>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</si>
  <si>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</si>
  <si>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</si>
  <si>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</si>
  <si>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</si>
  <si>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</si>
  <si>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</si>
  <si>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</si>
  <si>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</si>
  <si>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</si>
  <si>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</si>
  <si>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</si>
  <si>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</si>
  <si>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</si>
  <si>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</si>
  <si>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</si>
  <si>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</si>
  <si>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</si>
  <si>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</si>
  <si>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</si>
  <si>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</si>
  <si>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</si>
  <si>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</si>
  <si>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</si>
  <si>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</si>
  <si>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</si>
  <si>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</si>
  <si>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</si>
  <si>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</si>
  <si>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</si>
  <si>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</si>
  <si>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</si>
  <si>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</si>
  <si>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</si>
  <si>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</si>
  <si>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</si>
  <si>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</si>
  <si>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</si>
  <si>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</si>
  <si>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</si>
  <si>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</si>
  <si>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</si>
  <si>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</si>
  <si>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</si>
  <si>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</si>
  <si>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</si>
  <si>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</si>
  <si>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</si>
  <si>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</si>
  <si>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</si>
  <si>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</si>
  <si>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</si>
  <si>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</si>
  <si>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</si>
  <si>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</si>
  <si>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</si>
  <si>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</si>
  <si>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</si>
  <si>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</si>
  <si>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</si>
  <si>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</si>
  <si>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</si>
  <si>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</si>
  <si>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</si>
  <si>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</si>
  <si>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</si>
  <si>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</si>
  <si>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</si>
  <si>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</si>
  <si>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</si>
  <si>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</si>
  <si>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</si>
  <si>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</si>
  <si>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</si>
  <si>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</si>
  <si>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</si>
  <si>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</si>
  <si>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</si>
  <si>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</si>
  <si>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</si>
  <si>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19/05/24 - VENCIMENTO 24/05/24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</si>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</sst>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65" t="s">
        <v>82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128515</v>
      </c>
      <c r="C7" s="41">
        <f aca="true" t="shared" si="0" ref="C7:J7">+C8+C11</f>
        <v>92263</v>
      </c>
      <c r="D7" s="41">
        <f t="shared" si="0"/>
        <v>142573</v>
      </c>
      <c r="E7" s="41">
        <f t="shared" si="0"/>
        <v>71990</v>
      </c>
      <c r="F7" s="41">
        <f t="shared" si="0"/>
        <v>108835</v>
      </c>
      <c r="G7" s="41">
        <f t="shared" si="0"/>
        <v>103008</v>
      </c>
      <c r="H7" s="41">
        <f t="shared" si="0"/>
        <v>116466</v>
      </c>
      <c r="I7" s="41">
        <f t="shared" si="0"/>
        <v>156802</v>
      </c>
      <c r="J7" s="41">
        <f t="shared" si="0"/>
        <v>35746</v>
      </c>
      <c r="K7" s="33">
        <f aca="true" t="shared" si="1" ref="K7:K13">SUM(B7:J7)</f>
        <v>956198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128515</v>
      </c>
      <c r="C11" s="37">
        <v>92263</v>
      </c>
      <c r="D11" s="37">
        <v>142573</v>
      </c>
      <c r="E11" s="37">
        <v>71990</v>
      </c>
      <c r="F11" s="37">
        <v>108835</v>
      </c>
      <c r="G11" s="37">
        <v>103008</v>
      </c>
      <c r="H11" s="37">
        <v>116466</v>
      </c>
      <c r="I11" s="37">
        <v>156802</v>
      </c>
      <c r="J11" s="37">
        <v>35746</v>
      </c>
      <c r="K11" s="33">
        <f t="shared" si="1"/>
        <v>956198</v>
      </c>
      <c r="L11" s="54"/>
      <c r="M11" s="54"/>
      <c r="N11" s="54"/>
    </row>
    <row r="12" spans="1:14" ht="16.5" customHeight="1">
      <c r="A12" s="17" t="s">
        <v>79</v>
      </c>
      <c r="B12" s="37">
        <v>7855</v>
      </c>
      <c r="C12" s="37">
        <v>5336</v>
      </c>
      <c r="D12" s="37">
        <v>8766</v>
      </c>
      <c r="E12" s="37">
        <v>5589</v>
      </c>
      <c r="F12" s="37">
        <v>6125</v>
      </c>
      <c r="G12" s="37">
        <v>4994</v>
      </c>
      <c r="H12" s="37">
        <v>5062</v>
      </c>
      <c r="I12" s="37">
        <v>6515</v>
      </c>
      <c r="J12" s="37">
        <v>1202</v>
      </c>
      <c r="K12" s="33">
        <f t="shared" si="1"/>
        <v>51444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120660</v>
      </c>
      <c r="C13" s="37">
        <f>+C11-C12</f>
        <v>86927</v>
      </c>
      <c r="D13" s="37">
        <f>+D11-D12</f>
        <v>133807</v>
      </c>
      <c r="E13" s="37">
        <f aca="true" t="shared" si="3" ref="E13:J13">+E11-E12</f>
        <v>66401</v>
      </c>
      <c r="F13" s="37">
        <f t="shared" si="3"/>
        <v>102710</v>
      </c>
      <c r="G13" s="37">
        <f t="shared" si="3"/>
        <v>98014</v>
      </c>
      <c r="H13" s="37">
        <f t="shared" si="3"/>
        <v>111404</v>
      </c>
      <c r="I13" s="37">
        <f t="shared" si="3"/>
        <v>150287</v>
      </c>
      <c r="J13" s="37">
        <f t="shared" si="3"/>
        <v>34544</v>
      </c>
      <c r="K13" s="33">
        <f t="shared" si="1"/>
        <v>904754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1.075496175292089</v>
      </c>
      <c r="C18" s="34">
        <v>1.165931140155681</v>
      </c>
      <c r="D18" s="34">
        <v>1.102745937026522</v>
      </c>
      <c r="E18" s="34">
        <v>1.330862417561105</v>
      </c>
      <c r="F18" s="34">
        <v>1.007341546126101</v>
      </c>
      <c r="G18" s="34">
        <v>1.143186634617906</v>
      </c>
      <c r="H18" s="34">
        <v>1.126191241415906</v>
      </c>
      <c r="I18" s="34">
        <v>1.021641041110015</v>
      </c>
      <c r="J18" s="34">
        <v>1.078308730197311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651717.4299999999</v>
      </c>
      <c r="C20" s="31">
        <f aca="true" t="shared" si="4" ref="C20:J20">SUM(C21:C30)</f>
        <v>565827.13</v>
      </c>
      <c r="D20" s="31">
        <f t="shared" si="4"/>
        <v>912984.8600000001</v>
      </c>
      <c r="E20" s="31">
        <f t="shared" si="4"/>
        <v>485356.8300000001</v>
      </c>
      <c r="F20" s="31">
        <f t="shared" si="4"/>
        <v>580009.04</v>
      </c>
      <c r="G20" s="31">
        <f t="shared" si="4"/>
        <v>624969.0700000001</v>
      </c>
      <c r="H20" s="31">
        <f t="shared" si="4"/>
        <v>563641.5100000001</v>
      </c>
      <c r="I20" s="31">
        <f t="shared" si="4"/>
        <v>783547.53</v>
      </c>
      <c r="J20" s="31">
        <f t="shared" si="4"/>
        <v>190724.59</v>
      </c>
      <c r="K20" s="31">
        <f aca="true" t="shared" si="5" ref="K20:K29">SUM(B20:J20)</f>
        <v>5358777.99</v>
      </c>
      <c r="L20"/>
      <c r="M20"/>
      <c r="N20"/>
    </row>
    <row r="21" spans="1:14" ht="16.5" customHeight="1">
      <c r="A21" s="30" t="s">
        <v>28</v>
      </c>
      <c r="B21" s="53">
        <f>ROUND((B15+B16)*B7,2)</f>
        <v>580232.37</v>
      </c>
      <c r="C21" s="53">
        <f>ROUND((C15+C16)*C7,2)</f>
        <v>457624.48</v>
      </c>
      <c r="D21" s="53">
        <f aca="true" t="shared" si="6" ref="D21:J21">ROUND((D15+D16)*D7,2)</f>
        <v>783937.64</v>
      </c>
      <c r="E21" s="53">
        <f t="shared" si="6"/>
        <v>344155.39</v>
      </c>
      <c r="F21" s="53">
        <f t="shared" si="6"/>
        <v>550607.15</v>
      </c>
      <c r="G21" s="53">
        <f t="shared" si="6"/>
        <v>526401.78</v>
      </c>
      <c r="H21" s="53">
        <f t="shared" si="6"/>
        <v>473900.15</v>
      </c>
      <c r="I21" s="53">
        <f t="shared" si="6"/>
        <v>644487.58</v>
      </c>
      <c r="J21" s="53">
        <f t="shared" si="6"/>
        <v>166247.5</v>
      </c>
      <c r="K21" s="25">
        <f t="shared" si="5"/>
        <v>4527594.039999999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43805.32</v>
      </c>
      <c r="C22" s="25">
        <f t="shared" si="7"/>
        <v>75934.15</v>
      </c>
      <c r="D22" s="25">
        <f t="shared" si="7"/>
        <v>80546.41</v>
      </c>
      <c r="E22" s="25">
        <f t="shared" si="7"/>
        <v>113868.08</v>
      </c>
      <c r="F22" s="25">
        <f t="shared" si="7"/>
        <v>4042.31</v>
      </c>
      <c r="G22" s="25">
        <f t="shared" si="7"/>
        <v>75373.7</v>
      </c>
      <c r="H22" s="25">
        <f t="shared" si="7"/>
        <v>59802.05</v>
      </c>
      <c r="I22" s="25">
        <f t="shared" si="7"/>
        <v>13947.38</v>
      </c>
      <c r="J22" s="25">
        <f t="shared" si="7"/>
        <v>13018.63</v>
      </c>
      <c r="K22" s="25">
        <f t="shared" si="5"/>
        <v>480338.03</v>
      </c>
      <c r="L22"/>
      <c r="M22"/>
      <c r="N22"/>
    </row>
    <row r="23" spans="1:14" ht="16.5" customHeight="1">
      <c r="A23" s="13" t="s">
        <v>26</v>
      </c>
      <c r="B23" s="25">
        <v>23419.22</v>
      </c>
      <c r="C23" s="25">
        <v>26598.73</v>
      </c>
      <c r="D23" s="25">
        <v>31271.24</v>
      </c>
      <c r="E23" s="25">
        <v>20312.77</v>
      </c>
      <c r="F23" s="25">
        <v>21619.18</v>
      </c>
      <c r="G23" s="25">
        <v>19265.3</v>
      </c>
      <c r="H23" s="25">
        <v>24395.02</v>
      </c>
      <c r="I23" s="25">
        <v>30620.79</v>
      </c>
      <c r="J23" s="25">
        <v>8882.31</v>
      </c>
      <c r="K23" s="25">
        <f t="shared" si="5"/>
        <v>206384.56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1236.23</v>
      </c>
      <c r="C26" s="25">
        <v>1072.85</v>
      </c>
      <c r="D26" s="25">
        <v>1731.81</v>
      </c>
      <c r="E26" s="25">
        <v>920.37</v>
      </c>
      <c r="F26" s="25">
        <v>1100.08</v>
      </c>
      <c r="G26" s="25">
        <v>1184.49</v>
      </c>
      <c r="H26" s="25">
        <v>1070.13</v>
      </c>
      <c r="I26" s="25">
        <v>1486.75</v>
      </c>
      <c r="J26" s="25">
        <v>362.16</v>
      </c>
      <c r="K26" s="25">
        <f t="shared" si="5"/>
        <v>10164.869999999999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753.54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6602.81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88155.13</v>
      </c>
      <c r="J29" s="25">
        <v>0</v>
      </c>
      <c r="K29" s="25">
        <f t="shared" si="5"/>
        <v>96981.61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-509394.23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-114772.51</v>
      </c>
      <c r="K32" s="25">
        <f aca="true" t="shared" si="9" ref="K32:K40">SUM(B32:J32)</f>
        <v>-1002166.74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-509394.23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-114772.51</v>
      </c>
      <c r="K38" s="25">
        <f t="shared" si="9"/>
        <v>-1002166.74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651717.4299999999</v>
      </c>
      <c r="C55" s="22">
        <f t="shared" si="15"/>
        <v>565827.13</v>
      </c>
      <c r="D55" s="22">
        <f t="shared" si="15"/>
        <v>403590.6300000001</v>
      </c>
      <c r="E55" s="22">
        <f t="shared" si="15"/>
        <v>485356.8300000001</v>
      </c>
      <c r="F55" s="22">
        <f t="shared" si="15"/>
        <v>580009.04</v>
      </c>
      <c r="G55" s="22">
        <f t="shared" si="15"/>
        <v>624969.0700000001</v>
      </c>
      <c r="H55" s="22">
        <f t="shared" si="15"/>
        <v>185641.51000000013</v>
      </c>
      <c r="I55" s="22">
        <f t="shared" si="15"/>
        <v>783547.53</v>
      </c>
      <c r="J55" s="22">
        <f t="shared" si="15"/>
        <v>75952.08</v>
      </c>
      <c r="K55" s="15">
        <f>SUM(B55:J55)</f>
        <v>4356611.250000001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651717.4299999999</v>
      </c>
      <c r="C61" s="5">
        <f t="shared" si="17"/>
        <v>565827.13</v>
      </c>
      <c r="D61" s="5">
        <f t="shared" si="17"/>
        <v>403590.63</v>
      </c>
      <c r="E61" s="5">
        <f t="shared" si="17"/>
        <v>485356.83</v>
      </c>
      <c r="F61" s="5">
        <f t="shared" si="17"/>
        <v>580009.04</v>
      </c>
      <c r="G61" s="5">
        <f t="shared" si="17"/>
        <v>624969.07</v>
      </c>
      <c r="H61" s="5">
        <f t="shared" si="17"/>
        <v>185641.51</v>
      </c>
      <c r="I61" s="5">
        <f>SUM(I62:I74)</f>
        <v>783547.53</v>
      </c>
      <c r="J61" s="5">
        <f t="shared" si="17"/>
        <v>75952.08</v>
      </c>
      <c r="K61" s="5">
        <f>SUM(K62:K74)</f>
        <v>4356611.25</v>
      </c>
      <c r="L61" s="4"/>
    </row>
    <row r="62" spans="1:12" ht="16.5" customHeight="1">
      <c r="A62" s="3" t="s">
        <v>56</v>
      </c>
      <c r="B62" s="56">
        <v>571099.98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571099.98</v>
      </c>
      <c r="L62"/>
    </row>
    <row r="63" spans="1:12" ht="16.5" customHeight="1">
      <c r="A63" s="3" t="s">
        <v>57</v>
      </c>
      <c r="B63" s="56">
        <v>80617.45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80617.45</v>
      </c>
      <c r="L63"/>
    </row>
    <row r="64" spans="1:12" ht="16.5" customHeight="1">
      <c r="A64" s="3" t="s">
        <v>4</v>
      </c>
      <c r="B64" s="57">
        <v>0</v>
      </c>
      <c r="C64" s="56">
        <v>565827.13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565827.13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403590.63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403590.63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485356.83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485356.83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580009.04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580009.04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624969.07</v>
      </c>
      <c r="H68" s="57">
        <v>0</v>
      </c>
      <c r="I68" s="57">
        <v>0</v>
      </c>
      <c r="J68" s="57">
        <v>0</v>
      </c>
      <c r="K68" s="5">
        <f t="shared" si="18"/>
        <v>624969.07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185641.51</v>
      </c>
      <c r="I69" s="57">
        <v>0</v>
      </c>
      <c r="J69" s="57">
        <v>0</v>
      </c>
      <c r="K69" s="5">
        <f t="shared" si="18"/>
        <v>185641.51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327287.8</v>
      </c>
      <c r="J71" s="57">
        <v>0</v>
      </c>
      <c r="K71" s="5">
        <f t="shared" si="18"/>
        <v>327287.8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456259.73</v>
      </c>
      <c r="J72" s="57">
        <v>0</v>
      </c>
      <c r="K72" s="5">
        <f t="shared" si="18"/>
        <v>456259.73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75952.08</v>
      </c>
      <c r="K73" s="5">
        <f t="shared" si="18"/>
        <v>75952.08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2024-05-24T12:20:10Z</dcterms:modified>
  <cp:category/>
  <cp:version/>
  <cp:contentType/>
  <cp:contentStatus/>
</cp:coreProperties>
</file>