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<sst xmlns="http://schemas.openxmlformats.org/spreadsheetml/2006/main" count="83" uniqueCount="82">
  <si>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</si>
  <si>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</si>
  <si>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</si>
  <si>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</si>
  <si>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</si>
  <si>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</si>
  <si>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</si>
  <si>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</si>
  <si>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</si>
  <si>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</si>
  <si>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</si>
  <si>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</si>
  <si>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</si>
  <si>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</si>
  <si>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</si>
  <si>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</si>
  <si>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</si>
  <si>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</si>
  <si>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</si>
  <si>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</si>
  <si>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</si>
  <si>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</si>
  <si>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</si>
  <si>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</si>
  <si>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</si>
  <si>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</si>
  <si>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</si>
  <si>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</si>
  <si>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</si>
  <si>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</si>
  <si>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</si>
  <si>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</si>
  <si>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</si>
  <si>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</si>
  <si>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</si>
  <si>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</si>
  <si>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</si>
  <si>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</si>
  <si>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</si>
  <si>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</si>
  <si>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</si>
  <si>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</si>
  <si>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</si>
  <si>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</si>
  <si>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</si>
  <si>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</si>
  <si>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</si>
  <si>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</si>
  <si>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</si>
  <si>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</si>
  <si>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</si>
  <si>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</si>
  <si>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</si>
  <si>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</si>
  <si>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</si>
  <si>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</si>
  <si>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</si>
  <si>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</si>
  <si>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</si>
  <si>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</si>
  <si>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</si>
  <si>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</si>
  <si>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</si>
  <si>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</si>
  <si>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</si>
  <si>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</si>
  <si>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</si>
  <si>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</si>
  <si>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</si>
  <si>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</si>
  <si>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</si>
  <si>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</si>
  <si>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</si>
  <si>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</si>
  <si>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</si>
  <si>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</si>
  <si>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</si>
  <si>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</si>
  <si>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</si>
  <si>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</si>
  <si>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20/05/24 - VENCIMENTO 27/05/24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</si>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</sst>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339614</v>
      </c>
      <c r="C7" s="41">
        <f aca="true" t="shared" si="0" ref="C7:J7">+C8+C11</f>
        <v>276186</v>
      </c>
      <c r="D7" s="41">
        <f t="shared" si="0"/>
        <v>314227</v>
      </c>
      <c r="E7" s="41">
        <f t="shared" si="0"/>
        <v>189488</v>
      </c>
      <c r="F7" s="41">
        <f t="shared" si="0"/>
        <v>244538</v>
      </c>
      <c r="G7" s="41">
        <f t="shared" si="0"/>
        <v>232337</v>
      </c>
      <c r="H7" s="41">
        <f t="shared" si="0"/>
        <v>263457</v>
      </c>
      <c r="I7" s="41">
        <f t="shared" si="0"/>
        <v>364130</v>
      </c>
      <c r="J7" s="41">
        <f t="shared" si="0"/>
        <v>119427</v>
      </c>
      <c r="K7" s="33">
        <f aca="true" t="shared" si="1" ref="K7:K13">SUM(B7:J7)</f>
        <v>2343404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14571</v>
      </c>
      <c r="C8" s="39">
        <f t="shared" si="2"/>
        <v>15196</v>
      </c>
      <c r="D8" s="39">
        <f t="shared" si="2"/>
        <v>13723</v>
      </c>
      <c r="E8" s="39">
        <f t="shared" si="2"/>
        <v>9995</v>
      </c>
      <c r="F8" s="39">
        <f t="shared" si="2"/>
        <v>10545</v>
      </c>
      <c r="G8" s="39">
        <f t="shared" si="2"/>
        <v>5745</v>
      </c>
      <c r="H8" s="39">
        <f t="shared" si="2"/>
        <v>4990</v>
      </c>
      <c r="I8" s="39">
        <f t="shared" si="2"/>
        <v>14539</v>
      </c>
      <c r="J8" s="39">
        <f t="shared" si="2"/>
        <v>2992</v>
      </c>
      <c r="K8" s="33">
        <f t="shared" si="1"/>
        <v>92296</v>
      </c>
      <c r="L8"/>
      <c r="M8"/>
      <c r="N8"/>
    </row>
    <row r="9" spans="1:14" ht="16.5" customHeight="1">
      <c r="A9" s="17" t="s">
        <v>32</v>
      </c>
      <c r="B9" s="39">
        <v>14531</v>
      </c>
      <c r="C9" s="39">
        <v>15195</v>
      </c>
      <c r="D9" s="39">
        <v>13722</v>
      </c>
      <c r="E9" s="39">
        <v>9658</v>
      </c>
      <c r="F9" s="39">
        <v>10529</v>
      </c>
      <c r="G9" s="39">
        <v>5744</v>
      </c>
      <c r="H9" s="39">
        <v>4990</v>
      </c>
      <c r="I9" s="39">
        <v>14497</v>
      </c>
      <c r="J9" s="39">
        <v>2992</v>
      </c>
      <c r="K9" s="33">
        <f t="shared" si="1"/>
        <v>91858</v>
      </c>
      <c r="L9"/>
      <c r="M9"/>
      <c r="N9"/>
    </row>
    <row r="10" spans="1:14" ht="16.5" customHeight="1">
      <c r="A10" s="17" t="s">
        <v>31</v>
      </c>
      <c r="B10" s="39">
        <v>40</v>
      </c>
      <c r="C10" s="39">
        <v>1</v>
      </c>
      <c r="D10" s="39">
        <v>1</v>
      </c>
      <c r="E10" s="39">
        <v>337</v>
      </c>
      <c r="F10" s="39">
        <v>16</v>
      </c>
      <c r="G10" s="39">
        <v>1</v>
      </c>
      <c r="H10" s="39">
        <v>0</v>
      </c>
      <c r="I10" s="39">
        <v>42</v>
      </c>
      <c r="J10" s="39">
        <v>0</v>
      </c>
      <c r="K10" s="33">
        <f t="shared" si="1"/>
        <v>438</v>
      </c>
      <c r="L10"/>
      <c r="M10"/>
      <c r="N10"/>
    </row>
    <row r="11" spans="1:14" ht="16.5" customHeight="1">
      <c r="A11" s="38" t="s">
        <v>67</v>
      </c>
      <c r="B11" s="37">
        <v>325043</v>
      </c>
      <c r="C11" s="37">
        <v>260990</v>
      </c>
      <c r="D11" s="37">
        <v>300504</v>
      </c>
      <c r="E11" s="37">
        <v>179493</v>
      </c>
      <c r="F11" s="37">
        <v>233993</v>
      </c>
      <c r="G11" s="37">
        <v>226592</v>
      </c>
      <c r="H11" s="37">
        <v>258467</v>
      </c>
      <c r="I11" s="37">
        <v>349591</v>
      </c>
      <c r="J11" s="37">
        <v>116435</v>
      </c>
      <c r="K11" s="33">
        <f t="shared" si="1"/>
        <v>2251108</v>
      </c>
      <c r="L11" s="54"/>
      <c r="M11" s="54"/>
      <c r="N11" s="54"/>
    </row>
    <row r="12" spans="1:14" ht="16.5" customHeight="1">
      <c r="A12" s="17" t="s">
        <v>79</v>
      </c>
      <c r="B12" s="37">
        <v>22033</v>
      </c>
      <c r="C12" s="37">
        <v>19472</v>
      </c>
      <c r="D12" s="37">
        <v>24074</v>
      </c>
      <c r="E12" s="37">
        <v>17008</v>
      </c>
      <c r="F12" s="37">
        <v>14220</v>
      </c>
      <c r="G12" s="37">
        <v>13382</v>
      </c>
      <c r="H12" s="37">
        <v>13723</v>
      </c>
      <c r="I12" s="37">
        <v>19197</v>
      </c>
      <c r="J12" s="37">
        <v>5337</v>
      </c>
      <c r="K12" s="33">
        <f t="shared" si="1"/>
        <v>148446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303010</v>
      </c>
      <c r="C13" s="37">
        <f>+C11-C12</f>
        <v>241518</v>
      </c>
      <c r="D13" s="37">
        <f>+D11-D12</f>
        <v>276430</v>
      </c>
      <c r="E13" s="37">
        <f aca="true" t="shared" si="3" ref="E13:J13">+E11-E12</f>
        <v>162485</v>
      </c>
      <c r="F13" s="37">
        <f t="shared" si="3"/>
        <v>219773</v>
      </c>
      <c r="G13" s="37">
        <f t="shared" si="3"/>
        <v>213210</v>
      </c>
      <c r="H13" s="37">
        <f t="shared" si="3"/>
        <v>244744</v>
      </c>
      <c r="I13" s="37">
        <f t="shared" si="3"/>
        <v>330394</v>
      </c>
      <c r="J13" s="37">
        <f t="shared" si="3"/>
        <v>111098</v>
      </c>
      <c r="K13" s="33">
        <f t="shared" si="1"/>
        <v>2102662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1.103632842028034</v>
      </c>
      <c r="C18" s="34">
        <v>1.160330018484968</v>
      </c>
      <c r="D18" s="34">
        <v>1.134161509905886</v>
      </c>
      <c r="E18" s="34">
        <v>1.361857510494335</v>
      </c>
      <c r="F18" s="34">
        <v>1.054363550717002</v>
      </c>
      <c r="G18" s="34">
        <v>1.164833853450717</v>
      </c>
      <c r="H18" s="34">
        <v>1.124936720386572</v>
      </c>
      <c r="I18" s="34">
        <v>1.051108313674199</v>
      </c>
      <c r="J18" s="34">
        <v>1.079761788394505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1755472.27</v>
      </c>
      <c r="C20" s="31">
        <f aca="true" t="shared" si="4" ref="C20:J20">SUM(C21:C30)</f>
        <v>1657494.4300000004</v>
      </c>
      <c r="D20" s="31">
        <f t="shared" si="4"/>
        <v>2037008.8199999998</v>
      </c>
      <c r="E20" s="31">
        <f t="shared" si="4"/>
        <v>1281717.5699999998</v>
      </c>
      <c r="F20" s="31">
        <f t="shared" si="4"/>
        <v>1352498.05</v>
      </c>
      <c r="G20" s="31">
        <f t="shared" si="4"/>
        <v>1428910.69</v>
      </c>
      <c r="H20" s="31">
        <f t="shared" si="4"/>
        <v>1252851.65</v>
      </c>
      <c r="I20" s="31">
        <f t="shared" si="4"/>
        <v>1735872.1500000001</v>
      </c>
      <c r="J20" s="31">
        <f t="shared" si="4"/>
        <v>622646.5100000001</v>
      </c>
      <c r="K20" s="31">
        <f aca="true" t="shared" si="5" ref="K20:K29">SUM(B20:J20)</f>
        <v>13124472.14</v>
      </c>
      <c r="L20"/>
      <c r="M20"/>
      <c r="N20"/>
    </row>
    <row r="21" spans="1:14" ht="16.5" customHeight="1">
      <c r="A21" s="30" t="s">
        <v>28</v>
      </c>
      <c r="B21" s="53">
        <f>ROUND((B15+B16)*B7,2)</f>
        <v>1533323.25</v>
      </c>
      <c r="C21" s="53">
        <f>ROUND((C15+C16)*C7,2)</f>
        <v>1369882.56</v>
      </c>
      <c r="D21" s="53">
        <f aca="true" t="shared" si="6" ref="D21:J21">ROUND((D15+D16)*D7,2)</f>
        <v>1727777.16</v>
      </c>
      <c r="E21" s="53">
        <f t="shared" si="6"/>
        <v>905866.33</v>
      </c>
      <c r="F21" s="53">
        <f t="shared" si="6"/>
        <v>1237142.2</v>
      </c>
      <c r="G21" s="53">
        <f t="shared" si="6"/>
        <v>1187311.77</v>
      </c>
      <c r="H21" s="53">
        <f t="shared" si="6"/>
        <v>1072006.53</v>
      </c>
      <c r="I21" s="53">
        <f t="shared" si="6"/>
        <v>1496647.13</v>
      </c>
      <c r="J21" s="53">
        <f t="shared" si="6"/>
        <v>555431.09</v>
      </c>
      <c r="K21" s="25">
        <f t="shared" si="5"/>
        <v>11085388.02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158902.65</v>
      </c>
      <c r="C22" s="25">
        <f t="shared" si="7"/>
        <v>219633.3</v>
      </c>
      <c r="D22" s="25">
        <f t="shared" si="7"/>
        <v>231801.19</v>
      </c>
      <c r="E22" s="25">
        <f t="shared" si="7"/>
        <v>327794.54</v>
      </c>
      <c r="F22" s="25">
        <f t="shared" si="7"/>
        <v>67255.44</v>
      </c>
      <c r="G22" s="25">
        <f t="shared" si="7"/>
        <v>195709.17</v>
      </c>
      <c r="H22" s="25">
        <f t="shared" si="7"/>
        <v>133932.98</v>
      </c>
      <c r="I22" s="25">
        <f t="shared" si="7"/>
        <v>76491.11</v>
      </c>
      <c r="J22" s="25">
        <f t="shared" si="7"/>
        <v>44302.18</v>
      </c>
      <c r="K22" s="25">
        <f t="shared" si="5"/>
        <v>1455822.5599999998</v>
      </c>
      <c r="L22"/>
      <c r="M22"/>
      <c r="N22"/>
    </row>
    <row r="23" spans="1:14" ht="16.5" customHeight="1">
      <c r="A23" s="13" t="s">
        <v>26</v>
      </c>
      <c r="B23" s="25">
        <v>58846.98</v>
      </c>
      <c r="C23" s="25">
        <v>62082.79</v>
      </c>
      <c r="D23" s="25">
        <v>60372.99</v>
      </c>
      <c r="E23" s="25">
        <v>40951.7</v>
      </c>
      <c r="F23" s="25">
        <v>44400.85</v>
      </c>
      <c r="G23" s="25">
        <v>42026.81</v>
      </c>
      <c r="H23" s="25">
        <v>41457.71</v>
      </c>
      <c r="I23" s="25">
        <v>68562.58</v>
      </c>
      <c r="J23" s="25">
        <v>20211.84</v>
      </c>
      <c r="K23" s="25">
        <f t="shared" si="5"/>
        <v>438914.25000000006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1375.1</v>
      </c>
      <c r="C26" s="25">
        <v>1298.86</v>
      </c>
      <c r="D26" s="25">
        <v>1595.66</v>
      </c>
      <c r="E26" s="25">
        <v>1004.78</v>
      </c>
      <c r="F26" s="25">
        <v>1059.24</v>
      </c>
      <c r="G26" s="25">
        <v>1119.14</v>
      </c>
      <c r="H26" s="25">
        <v>980.27</v>
      </c>
      <c r="I26" s="25">
        <v>1358.77</v>
      </c>
      <c r="J26" s="25">
        <v>487.41</v>
      </c>
      <c r="K26" s="25">
        <f t="shared" si="5"/>
        <v>10279.23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753.54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1001.43</v>
      </c>
      <c r="J28" s="25">
        <v>325.68</v>
      </c>
      <c r="K28" s="25">
        <f t="shared" si="5"/>
        <v>6602.81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8790.54</v>
      </c>
      <c r="E29" s="25"/>
      <c r="F29" s="25"/>
      <c r="G29" s="25"/>
      <c r="H29" s="25"/>
      <c r="I29" s="25">
        <v>87962.66</v>
      </c>
      <c r="J29" s="25">
        <v>0</v>
      </c>
      <c r="K29" s="25">
        <f t="shared" si="5"/>
        <v>96753.20000000001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-95220.7</v>
      </c>
      <c r="C32" s="25">
        <f t="shared" si="8"/>
        <v>-73043.25</v>
      </c>
      <c r="D32" s="25">
        <f t="shared" si="8"/>
        <v>-94772.22999999998</v>
      </c>
      <c r="E32" s="25">
        <f t="shared" si="8"/>
        <v>-78452.95</v>
      </c>
      <c r="F32" s="25">
        <f t="shared" si="8"/>
        <v>-46327.6</v>
      </c>
      <c r="G32" s="25">
        <f t="shared" si="8"/>
        <v>-70848.65</v>
      </c>
      <c r="H32" s="25">
        <f t="shared" si="8"/>
        <v>-30065.22</v>
      </c>
      <c r="I32" s="25">
        <f t="shared" si="8"/>
        <v>-76441.73000000001</v>
      </c>
      <c r="J32" s="25">
        <f t="shared" si="8"/>
        <v>-23841.40000000001</v>
      </c>
      <c r="K32" s="25">
        <f aca="true" t="shared" si="9" ref="K32:K40">SUM(B32:J32)</f>
        <v>-589013.73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-95220.7</v>
      </c>
      <c r="C33" s="25">
        <f t="shared" si="10"/>
        <v>-73043.25</v>
      </c>
      <c r="D33" s="25">
        <f t="shared" si="10"/>
        <v>-71378</v>
      </c>
      <c r="E33" s="25">
        <f t="shared" si="10"/>
        <v>-78452.95</v>
      </c>
      <c r="F33" s="25">
        <f t="shared" si="10"/>
        <v>-46327.6</v>
      </c>
      <c r="G33" s="25">
        <f t="shared" si="10"/>
        <v>-70848.65</v>
      </c>
      <c r="H33" s="25">
        <f t="shared" si="10"/>
        <v>-30065.22</v>
      </c>
      <c r="I33" s="25">
        <f t="shared" si="10"/>
        <v>-76441.73000000001</v>
      </c>
      <c r="J33" s="25">
        <f t="shared" si="10"/>
        <v>-17068.89</v>
      </c>
      <c r="K33" s="25">
        <f t="shared" si="9"/>
        <v>-558846.99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-63936.4</v>
      </c>
      <c r="C34" s="25">
        <f t="shared" si="11"/>
        <v>-66858</v>
      </c>
      <c r="D34" s="25">
        <f t="shared" si="11"/>
        <v>-60376.8</v>
      </c>
      <c r="E34" s="25">
        <f t="shared" si="11"/>
        <v>-42495.2</v>
      </c>
      <c r="F34" s="25">
        <f t="shared" si="11"/>
        <v>-46327.6</v>
      </c>
      <c r="G34" s="25">
        <f t="shared" si="11"/>
        <v>-25273.6</v>
      </c>
      <c r="H34" s="25">
        <f t="shared" si="11"/>
        <v>-21956</v>
      </c>
      <c r="I34" s="25">
        <f t="shared" si="11"/>
        <v>-63786.8</v>
      </c>
      <c r="J34" s="25">
        <f t="shared" si="11"/>
        <v>-13164.8</v>
      </c>
      <c r="K34" s="25">
        <f t="shared" si="9"/>
        <v>-404175.19999999995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-31284.3</v>
      </c>
      <c r="C37" s="25">
        <v>-6185.25</v>
      </c>
      <c r="D37" s="25">
        <v>-11001.2</v>
      </c>
      <c r="E37" s="25">
        <v>-35957.75</v>
      </c>
      <c r="F37" s="21">
        <v>0</v>
      </c>
      <c r="G37" s="25">
        <v>-45575.05</v>
      </c>
      <c r="H37" s="25">
        <v>-8109.22</v>
      </c>
      <c r="I37" s="25">
        <v>-12654.93</v>
      </c>
      <c r="J37" s="25">
        <v>-3904.09</v>
      </c>
      <c r="K37" s="25">
        <f t="shared" si="9"/>
        <v>-154671.78999999998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-23394.22999999998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-6772.510000000009</v>
      </c>
      <c r="K38" s="25">
        <f t="shared" si="9"/>
        <v>-30166.73999999999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1660251.57</v>
      </c>
      <c r="C55" s="22">
        <f t="shared" si="15"/>
        <v>1584451.1800000004</v>
      </c>
      <c r="D55" s="22">
        <f t="shared" si="15"/>
        <v>1942236.5899999999</v>
      </c>
      <c r="E55" s="22">
        <f t="shared" si="15"/>
        <v>1203264.6199999999</v>
      </c>
      <c r="F55" s="22">
        <f t="shared" si="15"/>
        <v>1306170.45</v>
      </c>
      <c r="G55" s="22">
        <f t="shared" si="15"/>
        <v>1358062.04</v>
      </c>
      <c r="H55" s="22">
        <f t="shared" si="15"/>
        <v>1222786.43</v>
      </c>
      <c r="I55" s="22">
        <f t="shared" si="15"/>
        <v>1659430.4200000002</v>
      </c>
      <c r="J55" s="22">
        <f t="shared" si="15"/>
        <v>598805.1100000001</v>
      </c>
      <c r="K55" s="15">
        <f>SUM(B55:J55)</f>
        <v>12535458.409999998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1660251.57</v>
      </c>
      <c r="C61" s="5">
        <f t="shared" si="17"/>
        <v>1584451.18</v>
      </c>
      <c r="D61" s="5">
        <f t="shared" si="17"/>
        <v>1942236.59</v>
      </c>
      <c r="E61" s="5">
        <f t="shared" si="17"/>
        <v>1203264.61</v>
      </c>
      <c r="F61" s="5">
        <f t="shared" si="17"/>
        <v>1306170.45</v>
      </c>
      <c r="G61" s="5">
        <f t="shared" si="17"/>
        <v>1358062.04</v>
      </c>
      <c r="H61" s="5">
        <f t="shared" si="17"/>
        <v>1222786.43</v>
      </c>
      <c r="I61" s="5">
        <f>SUM(I62:I74)</f>
        <v>1659430.42</v>
      </c>
      <c r="J61" s="5">
        <f t="shared" si="17"/>
        <v>598805.11</v>
      </c>
      <c r="K61" s="5">
        <f>SUM(K62:K74)</f>
        <v>12535458.4</v>
      </c>
      <c r="L61" s="4"/>
    </row>
    <row r="62" spans="1:12" ht="16.5" customHeight="1">
      <c r="A62" s="3" t="s">
        <v>56</v>
      </c>
      <c r="B62" s="56">
        <v>1467164.31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1467164.31</v>
      </c>
      <c r="L62"/>
    </row>
    <row r="63" spans="1:12" ht="16.5" customHeight="1">
      <c r="A63" s="3" t="s">
        <v>57</v>
      </c>
      <c r="B63" s="56">
        <v>193087.26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193087.26</v>
      </c>
      <c r="L63"/>
    </row>
    <row r="64" spans="1:12" ht="16.5" customHeight="1">
      <c r="A64" s="3" t="s">
        <v>4</v>
      </c>
      <c r="B64" s="57">
        <v>0</v>
      </c>
      <c r="C64" s="56">
        <v>1584451.18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1584451.18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1942236.59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1942236.59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1203264.61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1203264.61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1306170.45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1306170.45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1358062.04</v>
      </c>
      <c r="H68" s="57">
        <v>0</v>
      </c>
      <c r="I68" s="57">
        <v>0</v>
      </c>
      <c r="J68" s="57">
        <v>0</v>
      </c>
      <c r="K68" s="5">
        <f t="shared" si="18"/>
        <v>1358062.04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1222786.43</v>
      </c>
      <c r="I69" s="57">
        <v>0</v>
      </c>
      <c r="J69" s="57">
        <v>0</v>
      </c>
      <c r="K69" s="5">
        <f t="shared" si="18"/>
        <v>1222786.43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623282.07</v>
      </c>
      <c r="J71" s="57">
        <v>0</v>
      </c>
      <c r="K71" s="5">
        <f t="shared" si="18"/>
        <v>623282.07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1036148.35</v>
      </c>
      <c r="J72" s="57">
        <v>0</v>
      </c>
      <c r="K72" s="5">
        <f t="shared" si="18"/>
        <v>1036148.35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598805.11</v>
      </c>
      <c r="K73" s="5">
        <f t="shared" si="18"/>
        <v>598805.11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2024-05-24T17:45:48Z</dcterms:modified>
  <cp:category/>
  <cp:version/>
  <cp:contentType/>
  <cp:contentStatus/>
</cp:coreProperties>
</file>