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<sst xmlns="http://schemas.openxmlformats.org/spreadsheetml/2006/main" count="83" uniqueCount="82">
  <si>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</si>
  <si>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</si>
  <si>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</si>
  <si>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</si>
  <si>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</si>
  <si>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</si>
  <si>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</si>
  <si>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</si>
  <si>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</si>
  <si>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</si>
  <si>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</si>
  <si>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</si>
  <si>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</si>
  <si>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</si>
  <si>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</si>
  <si>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</si>
  <si>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</si>
  <si>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</si>
  <si>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</si>
  <si>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</si>
  <si>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</si>
  <si>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</si>
  <si>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</si>
  <si>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</si>
  <si>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</si>
  <si>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</si>
  <si>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</si>
  <si>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</si>
  <si>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</si>
  <si>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</si>
  <si>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</si>
  <si>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</si>
  <si>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</si>
  <si>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</si>
  <si>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</si>
  <si>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</si>
  <si>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</si>
  <si>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</si>
  <si>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</si>
  <si>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</si>
  <si>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</si>
  <si>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</si>
  <si>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</si>
  <si>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</si>
  <si>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</si>
  <si>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</si>
  <si>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</si>
  <si>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</si>
  <si>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</si>
  <si>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</si>
  <si>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</si>
  <si>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</si>
  <si>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</si>
  <si>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</si>
  <si>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</si>
  <si>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</si>
  <si>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</si>
  <si>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</si>
  <si>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</si>
  <si>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</si>
  <si>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</si>
  <si>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</si>
  <si>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</si>
  <si>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</si>
  <si>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</si>
  <si>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</si>
  <si>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</si>
  <si>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</si>
  <si>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</si>
  <si>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</si>
  <si>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</si>
  <si>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</si>
  <si>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</si>
  <si>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</si>
  <si>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</si>
  <si>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</si>
  <si>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</si>
  <si>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</si>
  <si>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</si>
  <si>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</si>
  <si>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25/05/24 - VENCIMENTO 03/06/24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</si>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</sst>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173506</v>
      </c>
      <c r="C7" s="41">
        <f aca="true" t="shared" si="0" ref="C7:J7">+C8+C11</f>
        <v>146685</v>
      </c>
      <c r="D7" s="41">
        <f t="shared" si="0"/>
        <v>187139</v>
      </c>
      <c r="E7" s="41">
        <f t="shared" si="0"/>
        <v>95157</v>
      </c>
      <c r="F7" s="41">
        <f t="shared" si="0"/>
        <v>135827</v>
      </c>
      <c r="G7" s="41">
        <f t="shared" si="0"/>
        <v>147846</v>
      </c>
      <c r="H7" s="41">
        <f t="shared" si="0"/>
        <v>164167</v>
      </c>
      <c r="I7" s="41">
        <f t="shared" si="0"/>
        <v>204395</v>
      </c>
      <c r="J7" s="41">
        <f t="shared" si="0"/>
        <v>49609</v>
      </c>
      <c r="K7" s="33">
        <f aca="true" t="shared" si="1" ref="K7:K13">SUM(B7:J7)</f>
        <v>1304331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9321</v>
      </c>
      <c r="C8" s="39">
        <f t="shared" si="2"/>
        <v>11285</v>
      </c>
      <c r="D8" s="39">
        <f t="shared" si="2"/>
        <v>10657</v>
      </c>
      <c r="E8" s="39">
        <f t="shared" si="2"/>
        <v>6628</v>
      </c>
      <c r="F8" s="39">
        <f t="shared" si="2"/>
        <v>7004</v>
      </c>
      <c r="G8" s="39">
        <f t="shared" si="2"/>
        <v>4565</v>
      </c>
      <c r="H8" s="39">
        <f t="shared" si="2"/>
        <v>3804</v>
      </c>
      <c r="I8" s="39">
        <f t="shared" si="2"/>
        <v>9663</v>
      </c>
      <c r="J8" s="39">
        <f t="shared" si="2"/>
        <v>1335</v>
      </c>
      <c r="K8" s="33">
        <f t="shared" si="1"/>
        <v>64262</v>
      </c>
      <c r="L8"/>
      <c r="M8"/>
      <c r="N8"/>
    </row>
    <row r="9" spans="1:14" ht="16.5" customHeight="1">
      <c r="A9" s="17" t="s">
        <v>32</v>
      </c>
      <c r="B9" s="39">
        <v>9309</v>
      </c>
      <c r="C9" s="39">
        <v>11285</v>
      </c>
      <c r="D9" s="39">
        <v>10657</v>
      </c>
      <c r="E9" s="39">
        <v>6460</v>
      </c>
      <c r="F9" s="39">
        <v>7004</v>
      </c>
      <c r="G9" s="39">
        <v>4561</v>
      </c>
      <c r="H9" s="39">
        <v>3804</v>
      </c>
      <c r="I9" s="39">
        <v>9630</v>
      </c>
      <c r="J9" s="39">
        <v>1335</v>
      </c>
      <c r="K9" s="33">
        <f t="shared" si="1"/>
        <v>64045</v>
      </c>
      <c r="L9"/>
      <c r="M9"/>
      <c r="N9"/>
    </row>
    <row r="10" spans="1:14" ht="16.5" customHeight="1">
      <c r="A10" s="17" t="s">
        <v>31</v>
      </c>
      <c r="B10" s="39">
        <v>12</v>
      </c>
      <c r="C10" s="39">
        <v>0</v>
      </c>
      <c r="D10" s="39">
        <v>0</v>
      </c>
      <c r="E10" s="39">
        <v>168</v>
      </c>
      <c r="F10" s="39">
        <v>0</v>
      </c>
      <c r="G10" s="39">
        <v>4</v>
      </c>
      <c r="H10" s="39">
        <v>0</v>
      </c>
      <c r="I10" s="39">
        <v>33</v>
      </c>
      <c r="J10" s="39">
        <v>0</v>
      </c>
      <c r="K10" s="33">
        <f t="shared" si="1"/>
        <v>217</v>
      </c>
      <c r="L10"/>
      <c r="M10"/>
      <c r="N10"/>
    </row>
    <row r="11" spans="1:14" ht="16.5" customHeight="1">
      <c r="A11" s="38" t="s">
        <v>67</v>
      </c>
      <c r="B11" s="37">
        <v>164185</v>
      </c>
      <c r="C11" s="37">
        <v>135400</v>
      </c>
      <c r="D11" s="37">
        <v>176482</v>
      </c>
      <c r="E11" s="37">
        <v>88529</v>
      </c>
      <c r="F11" s="37">
        <v>128823</v>
      </c>
      <c r="G11" s="37">
        <v>143281</v>
      </c>
      <c r="H11" s="37">
        <v>160363</v>
      </c>
      <c r="I11" s="37">
        <v>194732</v>
      </c>
      <c r="J11" s="37">
        <v>48274</v>
      </c>
      <c r="K11" s="33">
        <f t="shared" si="1"/>
        <v>1240069</v>
      </c>
      <c r="L11" s="54"/>
      <c r="M11" s="54"/>
      <c r="N11" s="54"/>
    </row>
    <row r="12" spans="1:14" ht="16.5" customHeight="1">
      <c r="A12" s="17" t="s">
        <v>79</v>
      </c>
      <c r="B12" s="37">
        <v>12971</v>
      </c>
      <c r="C12" s="37">
        <v>11143</v>
      </c>
      <c r="D12" s="37">
        <v>14548</v>
      </c>
      <c r="E12" s="37">
        <v>9365</v>
      </c>
      <c r="F12" s="37">
        <v>8830</v>
      </c>
      <c r="G12" s="37">
        <v>8667</v>
      </c>
      <c r="H12" s="37">
        <v>8003</v>
      </c>
      <c r="I12" s="37">
        <v>10608</v>
      </c>
      <c r="J12" s="37">
        <v>2004</v>
      </c>
      <c r="K12" s="33">
        <f t="shared" si="1"/>
        <v>86139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151214</v>
      </c>
      <c r="C13" s="37">
        <f>+C11-C12</f>
        <v>124257</v>
      </c>
      <c r="D13" s="37">
        <f>+D11-D12</f>
        <v>161934</v>
      </c>
      <c r="E13" s="37">
        <f aca="true" t="shared" si="3" ref="E13:J13">+E11-E12</f>
        <v>79164</v>
      </c>
      <c r="F13" s="37">
        <f t="shared" si="3"/>
        <v>119993</v>
      </c>
      <c r="G13" s="37">
        <f t="shared" si="3"/>
        <v>134614</v>
      </c>
      <c r="H13" s="37">
        <f t="shared" si="3"/>
        <v>152360</v>
      </c>
      <c r="I13" s="37">
        <f t="shared" si="3"/>
        <v>184124</v>
      </c>
      <c r="J13" s="37">
        <f t="shared" si="3"/>
        <v>46270</v>
      </c>
      <c r="K13" s="33">
        <f t="shared" si="1"/>
        <v>1153930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1.129258632254262</v>
      </c>
      <c r="C18" s="34">
        <v>1.184510554343017</v>
      </c>
      <c r="D18" s="34">
        <v>1.118324015050506</v>
      </c>
      <c r="E18" s="34">
        <v>1.412722486404932</v>
      </c>
      <c r="F18" s="34">
        <v>1.039735247499128</v>
      </c>
      <c r="G18" s="34">
        <v>1.188570165401484</v>
      </c>
      <c r="H18" s="34">
        <v>1.190253256460698</v>
      </c>
      <c r="I18" s="34">
        <v>1.072015372778845</v>
      </c>
      <c r="J18" s="34">
        <v>1.060984649237306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917639.03</v>
      </c>
      <c r="C20" s="31">
        <f aca="true" t="shared" si="4" ref="C20:J20">SUM(C21:C30)</f>
        <v>906821.21</v>
      </c>
      <c r="D20" s="31">
        <f t="shared" si="4"/>
        <v>1207799.47</v>
      </c>
      <c r="E20" s="31">
        <f t="shared" si="4"/>
        <v>674347.88</v>
      </c>
      <c r="F20" s="31">
        <f t="shared" si="4"/>
        <v>745737.6099999999</v>
      </c>
      <c r="G20" s="31">
        <f t="shared" si="4"/>
        <v>933423.77</v>
      </c>
      <c r="H20" s="31">
        <f t="shared" si="4"/>
        <v>833410.5000000001</v>
      </c>
      <c r="I20" s="31">
        <f t="shared" si="4"/>
        <v>1035537.89</v>
      </c>
      <c r="J20" s="31">
        <f t="shared" si="4"/>
        <v>257903.75</v>
      </c>
      <c r="K20" s="31">
        <f aca="true" t="shared" si="5" ref="K20:K29">SUM(B20:J20)</f>
        <v>7512621.1099999985</v>
      </c>
      <c r="L20"/>
      <c r="M20"/>
      <c r="N20"/>
    </row>
    <row r="21" spans="1:14" ht="16.5" customHeight="1">
      <c r="A21" s="30" t="s">
        <v>28</v>
      </c>
      <c r="B21" s="53">
        <f>ROUND((B15+B16)*B7,2)</f>
        <v>783362.24</v>
      </c>
      <c r="C21" s="53">
        <f>ROUND((C15+C16)*C7,2)</f>
        <v>727557.6</v>
      </c>
      <c r="D21" s="53">
        <f aca="true" t="shared" si="6" ref="D21:J21">ROUND((D15+D16)*D7,2)</f>
        <v>1028983.79</v>
      </c>
      <c r="E21" s="53">
        <f t="shared" si="6"/>
        <v>454907.55</v>
      </c>
      <c r="F21" s="53">
        <f t="shared" si="6"/>
        <v>687162.38</v>
      </c>
      <c r="G21" s="53">
        <f t="shared" si="6"/>
        <v>755537.41</v>
      </c>
      <c r="H21" s="53">
        <f t="shared" si="6"/>
        <v>667995.52</v>
      </c>
      <c r="I21" s="53">
        <f t="shared" si="6"/>
        <v>840104.33</v>
      </c>
      <c r="J21" s="53">
        <f t="shared" si="6"/>
        <v>230721.54</v>
      </c>
      <c r="K21" s="25">
        <f t="shared" si="5"/>
        <v>6176332.36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101256.33</v>
      </c>
      <c r="C22" s="25">
        <f t="shared" si="7"/>
        <v>134242.06</v>
      </c>
      <c r="D22" s="25">
        <f t="shared" si="7"/>
        <v>121753.49</v>
      </c>
      <c r="E22" s="25">
        <f t="shared" si="7"/>
        <v>187750.58</v>
      </c>
      <c r="F22" s="25">
        <f t="shared" si="7"/>
        <v>27304.57</v>
      </c>
      <c r="G22" s="25">
        <f t="shared" si="7"/>
        <v>142471.81</v>
      </c>
      <c r="H22" s="25">
        <f t="shared" si="7"/>
        <v>127088.32</v>
      </c>
      <c r="I22" s="25">
        <f t="shared" si="7"/>
        <v>60500.43</v>
      </c>
      <c r="J22" s="25">
        <f t="shared" si="7"/>
        <v>14070.47</v>
      </c>
      <c r="K22" s="25">
        <f t="shared" si="5"/>
        <v>916438.0599999999</v>
      </c>
      <c r="L22"/>
      <c r="M22"/>
      <c r="N22"/>
    </row>
    <row r="23" spans="1:14" ht="16.5" customHeight="1">
      <c r="A23" s="13" t="s">
        <v>26</v>
      </c>
      <c r="B23" s="25">
        <v>28787.17</v>
      </c>
      <c r="C23" s="25">
        <v>39229.42</v>
      </c>
      <c r="D23" s="25">
        <v>39971.49</v>
      </c>
      <c r="E23" s="25">
        <v>24701.84</v>
      </c>
      <c r="F23" s="25">
        <v>27647.35</v>
      </c>
      <c r="G23" s="25">
        <v>31439.96</v>
      </c>
      <c r="H23" s="25">
        <v>32755.14</v>
      </c>
      <c r="I23" s="25">
        <v>40563.18</v>
      </c>
      <c r="J23" s="25">
        <v>10557.38</v>
      </c>
      <c r="K23" s="25">
        <f t="shared" si="5"/>
        <v>275652.93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1209</v>
      </c>
      <c r="C26" s="25">
        <v>1195.39</v>
      </c>
      <c r="D26" s="25">
        <v>1592.94</v>
      </c>
      <c r="E26" s="25">
        <v>887.69</v>
      </c>
      <c r="F26" s="25">
        <v>982.99</v>
      </c>
      <c r="G26" s="25">
        <v>1230.79</v>
      </c>
      <c r="H26" s="25">
        <v>1097.36</v>
      </c>
      <c r="I26" s="25">
        <v>1364.21</v>
      </c>
      <c r="J26" s="25">
        <v>340.37</v>
      </c>
      <c r="K26" s="25">
        <f t="shared" si="5"/>
        <v>9900.74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753.36</v>
      </c>
      <c r="D28" s="25">
        <v>1002.54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1002.14</v>
      </c>
      <c r="J28" s="25">
        <v>325.68</v>
      </c>
      <c r="K28" s="25">
        <f t="shared" si="5"/>
        <v>6603.34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8826.48</v>
      </c>
      <c r="E29" s="25"/>
      <c r="F29" s="25"/>
      <c r="G29" s="25"/>
      <c r="H29" s="25"/>
      <c r="I29" s="25">
        <v>88155.13</v>
      </c>
      <c r="J29" s="25">
        <v>0</v>
      </c>
      <c r="K29" s="25">
        <f t="shared" si="5"/>
        <v>96981.61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-40959.6</v>
      </c>
      <c r="C32" s="25">
        <f t="shared" si="8"/>
        <v>-49654</v>
      </c>
      <c r="D32" s="25">
        <f t="shared" si="8"/>
        <v>-1114285.03</v>
      </c>
      <c r="E32" s="25">
        <f t="shared" si="8"/>
        <v>-28424</v>
      </c>
      <c r="F32" s="25">
        <f t="shared" si="8"/>
        <v>-30817.6</v>
      </c>
      <c r="G32" s="25">
        <f t="shared" si="8"/>
        <v>-20068.4</v>
      </c>
      <c r="H32" s="25">
        <f t="shared" si="8"/>
        <v>-709737.6</v>
      </c>
      <c r="I32" s="25">
        <f t="shared" si="8"/>
        <v>-42372</v>
      </c>
      <c r="J32" s="25">
        <f t="shared" si="8"/>
        <v>-228646.51</v>
      </c>
      <c r="K32" s="25">
        <f aca="true" t="shared" si="9" ref="K32:K40">SUM(B32:J32)</f>
        <v>-2264964.74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-40959.6</v>
      </c>
      <c r="C33" s="25">
        <f t="shared" si="10"/>
        <v>-49654</v>
      </c>
      <c r="D33" s="25">
        <f t="shared" si="10"/>
        <v>-46890.8</v>
      </c>
      <c r="E33" s="25">
        <f t="shared" si="10"/>
        <v>-28424</v>
      </c>
      <c r="F33" s="25">
        <f t="shared" si="10"/>
        <v>-30817.6</v>
      </c>
      <c r="G33" s="25">
        <f t="shared" si="10"/>
        <v>-20068.4</v>
      </c>
      <c r="H33" s="25">
        <f t="shared" si="10"/>
        <v>-16737.6</v>
      </c>
      <c r="I33" s="25">
        <f t="shared" si="10"/>
        <v>-42372</v>
      </c>
      <c r="J33" s="25">
        <f t="shared" si="10"/>
        <v>-5874</v>
      </c>
      <c r="K33" s="25">
        <f t="shared" si="9"/>
        <v>-281798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-40959.6</v>
      </c>
      <c r="C34" s="25">
        <f t="shared" si="11"/>
        <v>-49654</v>
      </c>
      <c r="D34" s="25">
        <f t="shared" si="11"/>
        <v>-46890.8</v>
      </c>
      <c r="E34" s="25">
        <f t="shared" si="11"/>
        <v>-28424</v>
      </c>
      <c r="F34" s="25">
        <f t="shared" si="11"/>
        <v>-30817.6</v>
      </c>
      <c r="G34" s="25">
        <f t="shared" si="11"/>
        <v>-20068.4</v>
      </c>
      <c r="H34" s="25">
        <f t="shared" si="11"/>
        <v>-16737.6</v>
      </c>
      <c r="I34" s="25">
        <f t="shared" si="11"/>
        <v>-42372</v>
      </c>
      <c r="J34" s="25">
        <f t="shared" si="11"/>
        <v>-5874</v>
      </c>
      <c r="K34" s="25">
        <f t="shared" si="9"/>
        <v>-281798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-1067394.23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-693000</v>
      </c>
      <c r="I38" s="22">
        <f t="shared" si="12"/>
        <v>0</v>
      </c>
      <c r="J38" s="22">
        <f t="shared" si="12"/>
        <v>-222772.51</v>
      </c>
      <c r="K38" s="25">
        <f t="shared" si="9"/>
        <v>-1983166.74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-1044000</v>
      </c>
      <c r="E47" s="12">
        <v>0</v>
      </c>
      <c r="F47" s="12">
        <v>0</v>
      </c>
      <c r="G47" s="12">
        <v>0</v>
      </c>
      <c r="H47" s="12">
        <v>-693000</v>
      </c>
      <c r="I47" s="12">
        <v>0</v>
      </c>
      <c r="J47" s="12">
        <v>-216000</v>
      </c>
      <c r="K47" s="25">
        <f t="shared" si="13"/>
        <v>-1953000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876679.43</v>
      </c>
      <c r="C55" s="22">
        <f t="shared" si="15"/>
        <v>857167.21</v>
      </c>
      <c r="D55" s="22">
        <f t="shared" si="15"/>
        <v>93514.43999999994</v>
      </c>
      <c r="E55" s="22">
        <f t="shared" si="15"/>
        <v>645923.88</v>
      </c>
      <c r="F55" s="22">
        <f t="shared" si="15"/>
        <v>714920.0099999999</v>
      </c>
      <c r="G55" s="22">
        <f t="shared" si="15"/>
        <v>913355.37</v>
      </c>
      <c r="H55" s="22">
        <f t="shared" si="15"/>
        <v>123672.90000000014</v>
      </c>
      <c r="I55" s="22">
        <f t="shared" si="15"/>
        <v>993165.89</v>
      </c>
      <c r="J55" s="22">
        <f t="shared" si="15"/>
        <v>29257.23999999999</v>
      </c>
      <c r="K55" s="15">
        <f>SUM(B55:J55)</f>
        <v>5247656.37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876679.4299999999</v>
      </c>
      <c r="C61" s="5">
        <f t="shared" si="17"/>
        <v>857167.21</v>
      </c>
      <c r="D61" s="5">
        <f t="shared" si="17"/>
        <v>93514.44</v>
      </c>
      <c r="E61" s="5">
        <f t="shared" si="17"/>
        <v>645923.88</v>
      </c>
      <c r="F61" s="5">
        <f t="shared" si="17"/>
        <v>714920.01</v>
      </c>
      <c r="G61" s="5">
        <f t="shared" si="17"/>
        <v>913355.37</v>
      </c>
      <c r="H61" s="5">
        <f t="shared" si="17"/>
        <v>123672.9</v>
      </c>
      <c r="I61" s="5">
        <f>SUM(I62:I74)</f>
        <v>993165.8900000001</v>
      </c>
      <c r="J61" s="5">
        <f t="shared" si="17"/>
        <v>29257.24</v>
      </c>
      <c r="K61" s="5">
        <f>SUM(K62:K74)</f>
        <v>5247656.37</v>
      </c>
      <c r="L61" s="4"/>
    </row>
    <row r="62" spans="1:12" ht="16.5" customHeight="1">
      <c r="A62" s="3" t="s">
        <v>56</v>
      </c>
      <c r="B62" s="56">
        <v>768058.85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768058.85</v>
      </c>
      <c r="L62"/>
    </row>
    <row r="63" spans="1:12" ht="16.5" customHeight="1">
      <c r="A63" s="3" t="s">
        <v>57</v>
      </c>
      <c r="B63" s="56">
        <v>108620.58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108620.58</v>
      </c>
      <c r="L63"/>
    </row>
    <row r="64" spans="1:12" ht="16.5" customHeight="1">
      <c r="A64" s="3" t="s">
        <v>4</v>
      </c>
      <c r="B64" s="57">
        <v>0</v>
      </c>
      <c r="C64" s="56">
        <v>857167.21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857167.21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93514.44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93514.44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645923.88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645923.88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714920.01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714920.01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913355.37</v>
      </c>
      <c r="H68" s="57">
        <v>0</v>
      </c>
      <c r="I68" s="57">
        <v>0</v>
      </c>
      <c r="J68" s="57">
        <v>0</v>
      </c>
      <c r="K68" s="5">
        <f t="shared" si="18"/>
        <v>913355.37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123672.9</v>
      </c>
      <c r="I69" s="57">
        <v>0</v>
      </c>
      <c r="J69" s="57">
        <v>0</v>
      </c>
      <c r="K69" s="5">
        <f t="shared" si="18"/>
        <v>123672.9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389221.71</v>
      </c>
      <c r="J71" s="57">
        <v>0</v>
      </c>
      <c r="K71" s="5">
        <f t="shared" si="18"/>
        <v>389221.71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603944.18</v>
      </c>
      <c r="J72" s="57">
        <v>0</v>
      </c>
      <c r="K72" s="5">
        <f t="shared" si="18"/>
        <v>603944.18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29257.24</v>
      </c>
      <c r="K73" s="5">
        <f t="shared" si="18"/>
        <v>29257.24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2024-05-31T09:57:41Z</dcterms:modified>
  <cp:category/>
  <cp:version/>
  <cp:contentType/>
  <cp:contentStatus/>
</cp:coreProperties>
</file>