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<sst xmlns="http://schemas.openxmlformats.org/spreadsheetml/2006/main" count="83" uniqueCount="82">
  <si>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</si>
  <si>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</si>
  <si>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</si>
  <si>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</si>
  <si>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</si>
  <si>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</si>
  <si>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</si>
  <si>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</si>
  <si>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</si>
  <si>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</si>
  <si>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</si>
  <si>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</si>
  <si>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</si>
  <si>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</si>
  <si>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</si>
  <si>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</si>
  <si>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</si>
  <si>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</si>
  <si>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</si>
  <si>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</si>
  <si>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</si>
  <si>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</si>
  <si>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</si>
  <si>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</si>
  <si>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</si>
  <si>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</si>
  <si>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</si>
  <si>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</si>
  <si>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</si>
  <si>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</si>
  <si>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</si>
  <si>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</si>
  <si>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</si>
  <si>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</si>
  <si>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</si>
  <si>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</si>
  <si>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</si>
  <si>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</si>
  <si>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</si>
  <si>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</si>
  <si>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</si>
  <si>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</si>
  <si>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</si>
  <si>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</si>
  <si>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</si>
  <si>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</si>
  <si>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</si>
  <si>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</si>
  <si>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</si>
  <si>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</si>
  <si>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</si>
  <si>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</si>
  <si>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</si>
  <si>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</si>
  <si>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</si>
  <si>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</si>
  <si>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</si>
  <si>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</si>
  <si>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</si>
  <si>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</si>
  <si>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</si>
  <si>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</si>
  <si>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</si>
  <si>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</si>
  <si>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</si>
  <si>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</si>
  <si>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</si>
  <si>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</si>
  <si>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</si>
  <si>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</si>
  <si>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</si>
  <si>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</si>
  <si>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</si>
  <si>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</si>
  <si>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</si>
  <si>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</si>
  <si>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</si>
  <si>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</si>
  <si>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</si>
  <si>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</si>
  <si>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28/05/24 - VENCIMENTO 05/06/24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</si>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</sst>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354472</v>
      </c>
      <c r="C7" s="41">
        <f aca="true" t="shared" si="0" ref="C7:J7">+C8+C11</f>
        <v>288976</v>
      </c>
      <c r="D7" s="41">
        <f t="shared" si="0"/>
        <v>331684</v>
      </c>
      <c r="E7" s="41">
        <f t="shared" si="0"/>
        <v>194161</v>
      </c>
      <c r="F7" s="41">
        <f t="shared" si="0"/>
        <v>256675</v>
      </c>
      <c r="G7" s="41">
        <f t="shared" si="0"/>
        <v>241606</v>
      </c>
      <c r="H7" s="41">
        <f t="shared" si="0"/>
        <v>263768</v>
      </c>
      <c r="I7" s="41">
        <f t="shared" si="0"/>
        <v>381341</v>
      </c>
      <c r="J7" s="41">
        <f t="shared" si="0"/>
        <v>127835</v>
      </c>
      <c r="K7" s="33">
        <f aca="true" t="shared" si="1" ref="K7:K13">SUM(B7:J7)</f>
        <v>2440518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14659</v>
      </c>
      <c r="C8" s="39">
        <f t="shared" si="2"/>
        <v>15274</v>
      </c>
      <c r="D8" s="39">
        <f t="shared" si="2"/>
        <v>13096</v>
      </c>
      <c r="E8" s="39">
        <f t="shared" si="2"/>
        <v>9998</v>
      </c>
      <c r="F8" s="39">
        <f t="shared" si="2"/>
        <v>10792</v>
      </c>
      <c r="G8" s="39">
        <f t="shared" si="2"/>
        <v>5808</v>
      </c>
      <c r="H8" s="39">
        <f t="shared" si="2"/>
        <v>4853</v>
      </c>
      <c r="I8" s="39">
        <f t="shared" si="2"/>
        <v>14702</v>
      </c>
      <c r="J8" s="39">
        <f t="shared" si="2"/>
        <v>3424</v>
      </c>
      <c r="K8" s="33">
        <f t="shared" si="1"/>
        <v>92606</v>
      </c>
      <c r="L8"/>
      <c r="M8"/>
      <c r="N8"/>
    </row>
    <row r="9" spans="1:14" ht="16.5" customHeight="1">
      <c r="A9" s="17" t="s">
        <v>32</v>
      </c>
      <c r="B9" s="39">
        <v>14604</v>
      </c>
      <c r="C9" s="39">
        <v>15269</v>
      </c>
      <c r="D9" s="39">
        <v>13095</v>
      </c>
      <c r="E9" s="39">
        <v>9638</v>
      </c>
      <c r="F9" s="39">
        <v>10780</v>
      </c>
      <c r="G9" s="39">
        <v>5807</v>
      </c>
      <c r="H9" s="39">
        <v>4853</v>
      </c>
      <c r="I9" s="39">
        <v>14656</v>
      </c>
      <c r="J9" s="39">
        <v>3424</v>
      </c>
      <c r="K9" s="33">
        <f t="shared" si="1"/>
        <v>92126</v>
      </c>
      <c r="L9"/>
      <c r="M9"/>
      <c r="N9"/>
    </row>
    <row r="10" spans="1:14" ht="16.5" customHeight="1">
      <c r="A10" s="17" t="s">
        <v>31</v>
      </c>
      <c r="B10" s="39">
        <v>55</v>
      </c>
      <c r="C10" s="39">
        <v>5</v>
      </c>
      <c r="D10" s="39">
        <v>1</v>
      </c>
      <c r="E10" s="39">
        <v>360</v>
      </c>
      <c r="F10" s="39">
        <v>12</v>
      </c>
      <c r="G10" s="39">
        <v>1</v>
      </c>
      <c r="H10" s="39">
        <v>0</v>
      </c>
      <c r="I10" s="39">
        <v>46</v>
      </c>
      <c r="J10" s="39">
        <v>0</v>
      </c>
      <c r="K10" s="33">
        <f t="shared" si="1"/>
        <v>480</v>
      </c>
      <c r="L10"/>
      <c r="M10"/>
      <c r="N10"/>
    </row>
    <row r="11" spans="1:14" ht="16.5" customHeight="1">
      <c r="A11" s="38" t="s">
        <v>67</v>
      </c>
      <c r="B11" s="37">
        <v>339813</v>
      </c>
      <c r="C11" s="37">
        <v>273702</v>
      </c>
      <c r="D11" s="37">
        <v>318588</v>
      </c>
      <c r="E11" s="37">
        <v>184163</v>
      </c>
      <c r="F11" s="37">
        <v>245883</v>
      </c>
      <c r="G11" s="37">
        <v>235798</v>
      </c>
      <c r="H11" s="37">
        <v>258915</v>
      </c>
      <c r="I11" s="37">
        <v>366639</v>
      </c>
      <c r="J11" s="37">
        <v>124411</v>
      </c>
      <c r="K11" s="33">
        <f t="shared" si="1"/>
        <v>2347912</v>
      </c>
      <c r="L11" s="54"/>
      <c r="M11" s="54"/>
      <c r="N11" s="54"/>
    </row>
    <row r="12" spans="1:14" ht="16.5" customHeight="1">
      <c r="A12" s="17" t="s">
        <v>79</v>
      </c>
      <c r="B12" s="37">
        <v>23002</v>
      </c>
      <c r="C12" s="37">
        <v>20182</v>
      </c>
      <c r="D12" s="37">
        <v>24166</v>
      </c>
      <c r="E12" s="37">
        <v>17152</v>
      </c>
      <c r="F12" s="37">
        <v>14922</v>
      </c>
      <c r="G12" s="37">
        <v>14185</v>
      </c>
      <c r="H12" s="37">
        <v>13331</v>
      </c>
      <c r="I12" s="37">
        <v>19795</v>
      </c>
      <c r="J12" s="37">
        <v>5591</v>
      </c>
      <c r="K12" s="33">
        <f t="shared" si="1"/>
        <v>152326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316811</v>
      </c>
      <c r="C13" s="37">
        <f>+C11-C12</f>
        <v>253520</v>
      </c>
      <c r="D13" s="37">
        <f>+D11-D12</f>
        <v>294422</v>
      </c>
      <c r="E13" s="37">
        <f aca="true" t="shared" si="3" ref="E13:J13">+E11-E12</f>
        <v>167011</v>
      </c>
      <c r="F13" s="37">
        <f t="shared" si="3"/>
        <v>230961</v>
      </c>
      <c r="G13" s="37">
        <f t="shared" si="3"/>
        <v>221613</v>
      </c>
      <c r="H13" s="37">
        <f t="shared" si="3"/>
        <v>245584</v>
      </c>
      <c r="I13" s="37">
        <f t="shared" si="3"/>
        <v>346844</v>
      </c>
      <c r="J13" s="37">
        <f t="shared" si="3"/>
        <v>118820</v>
      </c>
      <c r="K13" s="33">
        <f t="shared" si="1"/>
        <v>2195586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1.08013202831594</v>
      </c>
      <c r="C18" s="34">
        <v>1.127346411206529</v>
      </c>
      <c r="D18" s="34">
        <v>1.102606963127476</v>
      </c>
      <c r="E18" s="34">
        <v>1.355004308086482</v>
      </c>
      <c r="F18" s="34">
        <v>1.027520465179788</v>
      </c>
      <c r="G18" s="34">
        <v>1.1524014866771</v>
      </c>
      <c r="H18" s="34">
        <v>1.143171100009858</v>
      </c>
      <c r="I18" s="34">
        <v>1.024418415903608</v>
      </c>
      <c r="J18" s="34">
        <v>1.023768255161023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1792482.3399999999</v>
      </c>
      <c r="C20" s="31">
        <f aca="true" t="shared" si="4" ref="C20:J20">SUM(C21:C30)</f>
        <v>1684408.62</v>
      </c>
      <c r="D20" s="31">
        <f t="shared" si="4"/>
        <v>2088376.4999999998</v>
      </c>
      <c r="E20" s="31">
        <f t="shared" si="4"/>
        <v>1306145.6300000001</v>
      </c>
      <c r="F20" s="31">
        <f t="shared" si="4"/>
        <v>1382283.74</v>
      </c>
      <c r="G20" s="31">
        <f t="shared" si="4"/>
        <v>1468529.01</v>
      </c>
      <c r="H20" s="31">
        <f t="shared" si="4"/>
        <v>1274273.72</v>
      </c>
      <c r="I20" s="31">
        <f t="shared" si="4"/>
        <v>1768578.33</v>
      </c>
      <c r="J20" s="31">
        <f t="shared" si="4"/>
        <v>631149.2500000001</v>
      </c>
      <c r="K20" s="31">
        <f aca="true" t="shared" si="5" ref="K20:K29">SUM(B20:J20)</f>
        <v>13396227.14</v>
      </c>
      <c r="L20"/>
      <c r="M20"/>
      <c r="N20"/>
    </row>
    <row r="21" spans="1:14" ht="16.5" customHeight="1">
      <c r="A21" s="30" t="s">
        <v>28</v>
      </c>
      <c r="B21" s="53">
        <f>ROUND((B15+B16)*B7,2)</f>
        <v>1600405.63</v>
      </c>
      <c r="C21" s="53">
        <f>ROUND((C15+C16)*C7,2)</f>
        <v>1433320.96</v>
      </c>
      <c r="D21" s="53">
        <f aca="true" t="shared" si="6" ref="D21:J21">ROUND((D15+D16)*D7,2)</f>
        <v>1823764.47</v>
      </c>
      <c r="E21" s="53">
        <f t="shared" si="6"/>
        <v>928206.08</v>
      </c>
      <c r="F21" s="53">
        <f t="shared" si="6"/>
        <v>1298544.49</v>
      </c>
      <c r="G21" s="53">
        <f t="shared" si="6"/>
        <v>1234679.14</v>
      </c>
      <c r="H21" s="53">
        <f t="shared" si="6"/>
        <v>1073271.99</v>
      </c>
      <c r="I21" s="53">
        <f t="shared" si="6"/>
        <v>1567387.78</v>
      </c>
      <c r="J21" s="53">
        <f t="shared" si="6"/>
        <v>594535.02</v>
      </c>
      <c r="K21" s="25">
        <f t="shared" si="5"/>
        <v>11554115.559999999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128243.75</v>
      </c>
      <c r="C22" s="25">
        <f t="shared" si="7"/>
        <v>182528.28</v>
      </c>
      <c r="D22" s="25">
        <f t="shared" si="7"/>
        <v>187130.93</v>
      </c>
      <c r="E22" s="25">
        <f t="shared" si="7"/>
        <v>329517.16</v>
      </c>
      <c r="F22" s="25">
        <f t="shared" si="7"/>
        <v>35736.55</v>
      </c>
      <c r="G22" s="25">
        <f t="shared" si="7"/>
        <v>188166.94</v>
      </c>
      <c r="H22" s="25">
        <f t="shared" si="7"/>
        <v>153661.53</v>
      </c>
      <c r="I22" s="25">
        <f t="shared" si="7"/>
        <v>38273.13</v>
      </c>
      <c r="J22" s="25">
        <f t="shared" si="7"/>
        <v>14131.06</v>
      </c>
      <c r="K22" s="25">
        <f t="shared" si="5"/>
        <v>1257389.33</v>
      </c>
      <c r="L22"/>
      <c r="M22"/>
      <c r="N22"/>
    </row>
    <row r="23" spans="1:14" ht="16.5" customHeight="1">
      <c r="A23" s="13" t="s">
        <v>26</v>
      </c>
      <c r="B23" s="25">
        <v>59436.29</v>
      </c>
      <c r="C23" s="25">
        <v>62671.95</v>
      </c>
      <c r="D23" s="25">
        <v>60398.77</v>
      </c>
      <c r="E23" s="25">
        <v>41322.84</v>
      </c>
      <c r="F23" s="25">
        <v>44303.14</v>
      </c>
      <c r="G23" s="25">
        <v>41814.54</v>
      </c>
      <c r="H23" s="25">
        <v>41891.21</v>
      </c>
      <c r="I23" s="25">
        <v>68654.6</v>
      </c>
      <c r="J23" s="25">
        <v>19787.21</v>
      </c>
      <c r="K23" s="25">
        <f t="shared" si="5"/>
        <v>440280.55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1372.38</v>
      </c>
      <c r="C26" s="25">
        <v>1290.69</v>
      </c>
      <c r="D26" s="25">
        <v>1598.39</v>
      </c>
      <c r="E26" s="25">
        <v>999.33</v>
      </c>
      <c r="F26" s="25">
        <v>1059.24</v>
      </c>
      <c r="G26" s="25">
        <v>1124.59</v>
      </c>
      <c r="H26" s="25">
        <v>974.83</v>
      </c>
      <c r="I26" s="25">
        <v>1353.32</v>
      </c>
      <c r="J26" s="25">
        <v>481.97</v>
      </c>
      <c r="K26" s="25">
        <f t="shared" si="5"/>
        <v>10254.74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1002.14</v>
      </c>
      <c r="J28" s="25">
        <v>325.68</v>
      </c>
      <c r="K28" s="25">
        <f t="shared" si="5"/>
        <v>6603.34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8812.66</v>
      </c>
      <c r="E29" s="25"/>
      <c r="F29" s="25"/>
      <c r="G29" s="25"/>
      <c r="H29" s="25"/>
      <c r="I29" s="25">
        <v>88058.89</v>
      </c>
      <c r="J29" s="25">
        <v>0</v>
      </c>
      <c r="K29" s="25">
        <f t="shared" si="5"/>
        <v>96871.55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-108970.9</v>
      </c>
      <c r="C32" s="25">
        <f t="shared" si="8"/>
        <v>-75849</v>
      </c>
      <c r="D32" s="25">
        <f t="shared" si="8"/>
        <v>-101780.77999999998</v>
      </c>
      <c r="E32" s="25">
        <f t="shared" si="8"/>
        <v>-106006.65</v>
      </c>
      <c r="F32" s="25">
        <f t="shared" si="8"/>
        <v>-47432</v>
      </c>
      <c r="G32" s="25">
        <f t="shared" si="8"/>
        <v>-94303.75</v>
      </c>
      <c r="H32" s="25">
        <f t="shared" si="8"/>
        <v>-27908.23</v>
      </c>
      <c r="I32" s="25">
        <f t="shared" si="8"/>
        <v>-74715.92</v>
      </c>
      <c r="J32" s="25">
        <f t="shared" si="8"/>
        <v>-24993.96000000001</v>
      </c>
      <c r="K32" s="25">
        <f aca="true" t="shared" si="9" ref="K32:K40">SUM(B32:J32)</f>
        <v>-661961.19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-108970.9</v>
      </c>
      <c r="C33" s="25">
        <f t="shared" si="10"/>
        <v>-75849</v>
      </c>
      <c r="D33" s="25">
        <f t="shared" si="10"/>
        <v>-78386.55</v>
      </c>
      <c r="E33" s="25">
        <f t="shared" si="10"/>
        <v>-106006.65</v>
      </c>
      <c r="F33" s="25">
        <f t="shared" si="10"/>
        <v>-47432</v>
      </c>
      <c r="G33" s="25">
        <f t="shared" si="10"/>
        <v>-94303.75</v>
      </c>
      <c r="H33" s="25">
        <f t="shared" si="10"/>
        <v>-27908.23</v>
      </c>
      <c r="I33" s="25">
        <f t="shared" si="10"/>
        <v>-74715.92</v>
      </c>
      <c r="J33" s="25">
        <f t="shared" si="10"/>
        <v>-18221.45</v>
      </c>
      <c r="K33" s="25">
        <f t="shared" si="9"/>
        <v>-631794.45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-64257.6</v>
      </c>
      <c r="C34" s="25">
        <f t="shared" si="11"/>
        <v>-67183.6</v>
      </c>
      <c r="D34" s="25">
        <f t="shared" si="11"/>
        <v>-57618</v>
      </c>
      <c r="E34" s="25">
        <f t="shared" si="11"/>
        <v>-42407.2</v>
      </c>
      <c r="F34" s="25">
        <f t="shared" si="11"/>
        <v>-47432</v>
      </c>
      <c r="G34" s="25">
        <f t="shared" si="11"/>
        <v>-25550.8</v>
      </c>
      <c r="H34" s="25">
        <f t="shared" si="11"/>
        <v>-21353.2</v>
      </c>
      <c r="I34" s="25">
        <f t="shared" si="11"/>
        <v>-64486.4</v>
      </c>
      <c r="J34" s="25">
        <f t="shared" si="11"/>
        <v>-15065.6</v>
      </c>
      <c r="K34" s="25">
        <f t="shared" si="9"/>
        <v>-405354.4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-44713.3</v>
      </c>
      <c r="C37" s="25">
        <v>-8665.4</v>
      </c>
      <c r="D37" s="25">
        <v>-20768.55</v>
      </c>
      <c r="E37" s="25">
        <v>-63599.45</v>
      </c>
      <c r="F37" s="21">
        <v>0</v>
      </c>
      <c r="G37" s="25">
        <v>-68752.95</v>
      </c>
      <c r="H37" s="25">
        <v>-6555.03</v>
      </c>
      <c r="I37" s="25">
        <v>-10229.52</v>
      </c>
      <c r="J37" s="25">
        <v>-3155.85</v>
      </c>
      <c r="K37" s="25">
        <f t="shared" si="9"/>
        <v>-226440.05000000002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1683511.44</v>
      </c>
      <c r="C55" s="22">
        <f t="shared" si="15"/>
        <v>1608559.62</v>
      </c>
      <c r="D55" s="22">
        <f t="shared" si="15"/>
        <v>1986595.7199999997</v>
      </c>
      <c r="E55" s="22">
        <f t="shared" si="15"/>
        <v>1200138.9800000002</v>
      </c>
      <c r="F55" s="22">
        <f t="shared" si="15"/>
        <v>1334851.74</v>
      </c>
      <c r="G55" s="22">
        <f t="shared" si="15"/>
        <v>1374225.26</v>
      </c>
      <c r="H55" s="22">
        <f t="shared" si="15"/>
        <v>1246365.49</v>
      </c>
      <c r="I55" s="22">
        <f t="shared" si="15"/>
        <v>1693862.4100000001</v>
      </c>
      <c r="J55" s="22">
        <f t="shared" si="15"/>
        <v>606155.2900000002</v>
      </c>
      <c r="K55" s="15">
        <f>SUM(B55:J55)</f>
        <v>12734265.950000001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1683511.44</v>
      </c>
      <c r="C61" s="5">
        <f t="shared" si="17"/>
        <v>1608559.62</v>
      </c>
      <c r="D61" s="5">
        <f t="shared" si="17"/>
        <v>1986595.72</v>
      </c>
      <c r="E61" s="5">
        <f t="shared" si="17"/>
        <v>1200138.98</v>
      </c>
      <c r="F61" s="5">
        <f t="shared" si="17"/>
        <v>1334851.74</v>
      </c>
      <c r="G61" s="5">
        <f t="shared" si="17"/>
        <v>1374225.26</v>
      </c>
      <c r="H61" s="5">
        <f t="shared" si="17"/>
        <v>1246365.49</v>
      </c>
      <c r="I61" s="5">
        <f>SUM(I62:I74)</f>
        <v>1693862.41</v>
      </c>
      <c r="J61" s="5">
        <f t="shared" si="17"/>
        <v>606155.29</v>
      </c>
      <c r="K61" s="5">
        <f>SUM(K62:K74)</f>
        <v>12734265.95</v>
      </c>
      <c r="L61" s="4"/>
    </row>
    <row r="62" spans="1:12" ht="16.5" customHeight="1">
      <c r="A62" s="3" t="s">
        <v>56</v>
      </c>
      <c r="B62" s="56">
        <v>1474250.97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1474250.97</v>
      </c>
      <c r="L62"/>
    </row>
    <row r="63" spans="1:12" ht="16.5" customHeight="1">
      <c r="A63" s="3" t="s">
        <v>57</v>
      </c>
      <c r="B63" s="56">
        <v>209260.47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209260.47</v>
      </c>
      <c r="L63"/>
    </row>
    <row r="64" spans="1:12" ht="16.5" customHeight="1">
      <c r="A64" s="3" t="s">
        <v>4</v>
      </c>
      <c r="B64" s="57">
        <v>0</v>
      </c>
      <c r="C64" s="56">
        <v>1608559.62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1608559.62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1986595.72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1986595.72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1200138.98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1200138.98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1334851.74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1334851.74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1374225.26</v>
      </c>
      <c r="H68" s="57">
        <v>0</v>
      </c>
      <c r="I68" s="57">
        <v>0</v>
      </c>
      <c r="J68" s="57">
        <v>0</v>
      </c>
      <c r="K68" s="5">
        <f t="shared" si="18"/>
        <v>1374225.26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1246365.49</v>
      </c>
      <c r="I69" s="57">
        <v>0</v>
      </c>
      <c r="J69" s="57">
        <v>0</v>
      </c>
      <c r="K69" s="5">
        <f t="shared" si="18"/>
        <v>1246365.49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647224.83</v>
      </c>
      <c r="J71" s="57">
        <v>0</v>
      </c>
      <c r="K71" s="5">
        <f t="shared" si="18"/>
        <v>647224.83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1046637.58</v>
      </c>
      <c r="J72" s="57">
        <v>0</v>
      </c>
      <c r="K72" s="5">
        <f t="shared" si="18"/>
        <v>1046637.58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606155.29</v>
      </c>
      <c r="K73" s="5">
        <f t="shared" si="18"/>
        <v>606155.29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2024-06-04T20:52:51Z</dcterms:modified>
  <cp:category/>
  <cp:version/>
  <cp:contentType/>
  <cp:contentStatus/>
</cp:coreProperties>
</file>