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externalReferences>
    <externalReference r:id="rId4"/>
  </externalReference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<sst xmlns="http://schemas.openxmlformats.org/spreadsheetml/2006/main" count="83" uniqueCount="82">
  <si>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</si>
  <si>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</si>
  <si>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</si>
  <si>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</si>
  <si>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</si>
  <si>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</si>
  <si>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</si>
  <si>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</si>
  <si>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</si>
  <si>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</si>
  <si>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</si>
  <si>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</si>
  <si>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</si>
  <si>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</si>
  <si>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</si>
  <si>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</si>
  <si>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</si>
  <si>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</si>
  <si>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</si>
  <si>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</si>
  <si>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</si>
  <si>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</si>
  <si>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</si>
  <si>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</si>
  <si>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</si>
  <si>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</si>
  <si>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</si>
  <si>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</si>
  <si>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</si>
  <si>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</si>
  <si>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</si>
  <si>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</si>
  <si>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</si>
  <si>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</si>
  <si>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</si>
  <si>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</si>
  <si>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</si>
  <si>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</si>
  <si>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</si>
  <si>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</si>
  <si>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</si>
  <si>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</si>
  <si>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</si>
  <si>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</si>
  <si>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</si>
  <si>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</si>
  <si>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</si>
  <si>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</si>
  <si>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</si>
  <si>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</si>
  <si>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</si>
  <si>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</si>
  <si>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</si>
  <si>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</si>
  <si>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</si>
  <si>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</si>
  <si>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</si>
  <si>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</si>
  <si>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</si>
  <si>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</si>
  <si>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</si>
  <si>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</si>
  <si>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</si>
  <si>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</si>
  <si>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</si>
  <si>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</si>
  <si>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</si>
  <si>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</si>
  <si>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</si>
  <si>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</si>
  <si>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</si>
  <si>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</si>
  <si>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</si>
  <si>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</si>
  <si>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</si>
  <si>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</si>
  <si>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</si>
  <si>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</si>
  <si>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</si>
  <si>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</si>
  <si>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29/05/24 - VENCIMENTO 06/06/24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</si>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</sst>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\MS\Apura&#231;&#227;o\REMUNERA&#199;&#195;O%2001%20A%203105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5"/>
      <sheetName val="0205"/>
      <sheetName val="0305"/>
      <sheetName val="0405"/>
      <sheetName val="0505"/>
      <sheetName val="0605"/>
      <sheetName val="0705"/>
      <sheetName val="0805"/>
      <sheetName val="0905"/>
      <sheetName val="1005"/>
      <sheetName val="1105"/>
      <sheetName val="1205"/>
      <sheetName val="1305"/>
      <sheetName val="1405"/>
      <sheetName val="1505"/>
      <sheetName val="1605"/>
      <sheetName val="1705"/>
      <sheetName val="1805"/>
      <sheetName val="1905"/>
      <sheetName val="2005"/>
      <sheetName val="2105"/>
      <sheetName val="2205"/>
      <sheetName val="2305"/>
      <sheetName val="2405"/>
      <sheetName val="2505"/>
      <sheetName val="2605"/>
      <sheetName val="2705"/>
      <sheetName val="2805"/>
      <sheetName val="2905"/>
      <sheetName val="3005"/>
      <sheetName val="3105"/>
      <sheetName val="Plan1"/>
    </sheetNames>
    <sheetDataSet>
      <sheetData sheetId="28">
        <row r="55">
          <cell r="R55">
            <v>-19800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350551</v>
      </c>
      <c r="C7" s="41">
        <f aca="true" t="shared" si="0" ref="C7:J7">+C8+C11</f>
        <v>280872</v>
      </c>
      <c r="D7" s="41">
        <f t="shared" si="0"/>
        <v>329756</v>
      </c>
      <c r="E7" s="41">
        <f t="shared" si="0"/>
        <v>192417</v>
      </c>
      <c r="F7" s="41">
        <f t="shared" si="0"/>
        <v>248386</v>
      </c>
      <c r="G7" s="41">
        <f t="shared" si="0"/>
        <v>241834</v>
      </c>
      <c r="H7" s="41">
        <f t="shared" si="0"/>
        <v>261707</v>
      </c>
      <c r="I7" s="41">
        <f t="shared" si="0"/>
        <v>378918</v>
      </c>
      <c r="J7" s="41">
        <f t="shared" si="0"/>
        <v>124421</v>
      </c>
      <c r="K7" s="33">
        <f aca="true" t="shared" si="1" ref="K7:K13">SUM(B7:J7)</f>
        <v>2408862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14810</v>
      </c>
      <c r="C8" s="39">
        <f t="shared" si="2"/>
        <v>15276</v>
      </c>
      <c r="D8" s="39">
        <f t="shared" si="2"/>
        <v>13534</v>
      </c>
      <c r="E8" s="39">
        <f t="shared" si="2"/>
        <v>10059</v>
      </c>
      <c r="F8" s="39">
        <f t="shared" si="2"/>
        <v>10681</v>
      </c>
      <c r="G8" s="39">
        <f t="shared" si="2"/>
        <v>6023</v>
      </c>
      <c r="H8" s="39">
        <f t="shared" si="2"/>
        <v>4808</v>
      </c>
      <c r="I8" s="39">
        <f t="shared" si="2"/>
        <v>14817</v>
      </c>
      <c r="J8" s="39">
        <f t="shared" si="2"/>
        <v>3178</v>
      </c>
      <c r="K8" s="33">
        <f t="shared" si="1"/>
        <v>93186</v>
      </c>
      <c r="L8"/>
      <c r="M8"/>
      <c r="N8"/>
    </row>
    <row r="9" spans="1:14" ht="16.5" customHeight="1">
      <c r="A9" s="17" t="s">
        <v>32</v>
      </c>
      <c r="B9" s="39">
        <v>14755</v>
      </c>
      <c r="C9" s="39">
        <v>15274</v>
      </c>
      <c r="D9" s="39">
        <v>13534</v>
      </c>
      <c r="E9" s="39">
        <v>9734</v>
      </c>
      <c r="F9" s="39">
        <v>10668</v>
      </c>
      <c r="G9" s="39">
        <v>6019</v>
      </c>
      <c r="H9" s="39">
        <v>4808</v>
      </c>
      <c r="I9" s="39">
        <v>14781</v>
      </c>
      <c r="J9" s="39">
        <v>3178</v>
      </c>
      <c r="K9" s="33">
        <f t="shared" si="1"/>
        <v>92751</v>
      </c>
      <c r="L9"/>
      <c r="M9"/>
      <c r="N9"/>
    </row>
    <row r="10" spans="1:14" ht="16.5" customHeight="1">
      <c r="A10" s="17" t="s">
        <v>31</v>
      </c>
      <c r="B10" s="39">
        <v>55</v>
      </c>
      <c r="C10" s="39">
        <v>2</v>
      </c>
      <c r="D10" s="39">
        <v>0</v>
      </c>
      <c r="E10" s="39">
        <v>325</v>
      </c>
      <c r="F10" s="39">
        <v>13</v>
      </c>
      <c r="G10" s="39">
        <v>4</v>
      </c>
      <c r="H10" s="39">
        <v>0</v>
      </c>
      <c r="I10" s="39">
        <v>36</v>
      </c>
      <c r="J10" s="39">
        <v>0</v>
      </c>
      <c r="K10" s="33">
        <f t="shared" si="1"/>
        <v>435</v>
      </c>
      <c r="L10"/>
      <c r="M10"/>
      <c r="N10"/>
    </row>
    <row r="11" spans="1:14" ht="16.5" customHeight="1">
      <c r="A11" s="38" t="s">
        <v>67</v>
      </c>
      <c r="B11" s="37">
        <v>335741</v>
      </c>
      <c r="C11" s="37">
        <v>265596</v>
      </c>
      <c r="D11" s="37">
        <v>316222</v>
      </c>
      <c r="E11" s="37">
        <v>182358</v>
      </c>
      <c r="F11" s="37">
        <v>237705</v>
      </c>
      <c r="G11" s="37">
        <v>235811</v>
      </c>
      <c r="H11" s="37">
        <v>256899</v>
      </c>
      <c r="I11" s="37">
        <v>364101</v>
      </c>
      <c r="J11" s="37">
        <v>121243</v>
      </c>
      <c r="K11" s="33">
        <f t="shared" si="1"/>
        <v>2315676</v>
      </c>
      <c r="L11" s="54"/>
      <c r="M11" s="54"/>
      <c r="N11" s="54"/>
    </row>
    <row r="12" spans="1:14" ht="16.5" customHeight="1">
      <c r="A12" s="17" t="s">
        <v>79</v>
      </c>
      <c r="B12" s="37">
        <v>24456</v>
      </c>
      <c r="C12" s="37">
        <v>20420</v>
      </c>
      <c r="D12" s="37">
        <v>25504</v>
      </c>
      <c r="E12" s="37">
        <v>17771</v>
      </c>
      <c r="F12" s="37">
        <v>15109</v>
      </c>
      <c r="G12" s="37">
        <v>14700</v>
      </c>
      <c r="H12" s="37">
        <v>13932</v>
      </c>
      <c r="I12" s="37">
        <v>20338</v>
      </c>
      <c r="J12" s="37">
        <v>5605</v>
      </c>
      <c r="K12" s="33">
        <f t="shared" si="1"/>
        <v>157835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311285</v>
      </c>
      <c r="C13" s="37">
        <f>+C11-C12</f>
        <v>245176</v>
      </c>
      <c r="D13" s="37">
        <f>+D11-D12</f>
        <v>290718</v>
      </c>
      <c r="E13" s="37">
        <f aca="true" t="shared" si="3" ref="E13:J13">+E11-E12</f>
        <v>164587</v>
      </c>
      <c r="F13" s="37">
        <f t="shared" si="3"/>
        <v>222596</v>
      </c>
      <c r="G13" s="37">
        <f t="shared" si="3"/>
        <v>221111</v>
      </c>
      <c r="H13" s="37">
        <f t="shared" si="3"/>
        <v>242967</v>
      </c>
      <c r="I13" s="37">
        <f t="shared" si="3"/>
        <v>343763</v>
      </c>
      <c r="J13" s="37">
        <f t="shared" si="3"/>
        <v>115638</v>
      </c>
      <c r="K13" s="33">
        <f t="shared" si="1"/>
        <v>2157841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1.073968106612818</v>
      </c>
      <c r="C18" s="34">
        <v>1.138789831944188</v>
      </c>
      <c r="D18" s="34">
        <v>1.072164736979762</v>
      </c>
      <c r="E18" s="34">
        <v>1.343898039415639</v>
      </c>
      <c r="F18" s="34">
        <v>1.034781135663387</v>
      </c>
      <c r="G18" s="34">
        <v>1.112822643795253</v>
      </c>
      <c r="H18" s="34">
        <v>1.129209949000921</v>
      </c>
      <c r="I18" s="34">
        <v>1.023457785160908</v>
      </c>
      <c r="J18" s="34">
        <v>1.041269316527413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1761775.6500000001</v>
      </c>
      <c r="C20" s="31">
        <f aca="true" t="shared" si="4" ref="C20:J20">SUM(C21:C30)</f>
        <v>1652904.0400000003</v>
      </c>
      <c r="D20" s="31">
        <f t="shared" si="4"/>
        <v>2017268.2100000002</v>
      </c>
      <c r="E20" s="31">
        <f t="shared" si="4"/>
        <v>1283514.31</v>
      </c>
      <c r="F20" s="31">
        <f t="shared" si="4"/>
        <v>1345185.3100000003</v>
      </c>
      <c r="G20" s="31">
        <f t="shared" si="4"/>
        <v>1418678.1700000002</v>
      </c>
      <c r="H20" s="31">
        <f t="shared" si="4"/>
        <v>1249393.1</v>
      </c>
      <c r="I20" s="31">
        <f t="shared" si="4"/>
        <v>1755095.1</v>
      </c>
      <c r="J20" s="31">
        <f t="shared" si="4"/>
        <v>624474.4300000002</v>
      </c>
      <c r="K20" s="31">
        <f aca="true" t="shared" si="5" ref="K20:K29">SUM(B20:J20)</f>
        <v>13108288.32</v>
      </c>
      <c r="L20"/>
      <c r="M20"/>
      <c r="N20"/>
    </row>
    <row r="21" spans="1:14" ht="16.5" customHeight="1">
      <c r="A21" s="30" t="s">
        <v>28</v>
      </c>
      <c r="B21" s="53">
        <f>ROUND((B15+B16)*B7,2)</f>
        <v>1582702.71</v>
      </c>
      <c r="C21" s="53">
        <f>ROUND((C15+C16)*C7,2)</f>
        <v>1393125.12</v>
      </c>
      <c r="D21" s="53">
        <f aca="true" t="shared" si="6" ref="D21:J21">ROUND((D15+D16)*D7,2)</f>
        <v>1813163.37</v>
      </c>
      <c r="E21" s="53">
        <f t="shared" si="6"/>
        <v>919868.71</v>
      </c>
      <c r="F21" s="53">
        <f t="shared" si="6"/>
        <v>1256609.61</v>
      </c>
      <c r="G21" s="53">
        <f t="shared" si="6"/>
        <v>1235844.29</v>
      </c>
      <c r="H21" s="53">
        <f t="shared" si="6"/>
        <v>1064885.78</v>
      </c>
      <c r="I21" s="53">
        <f t="shared" si="6"/>
        <v>1557428.76</v>
      </c>
      <c r="J21" s="53">
        <f t="shared" si="6"/>
        <v>578657.19</v>
      </c>
      <c r="K21" s="25">
        <f t="shared" si="5"/>
        <v>11402285.54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117069.52</v>
      </c>
      <c r="C22" s="25">
        <f t="shared" si="7"/>
        <v>193351.6</v>
      </c>
      <c r="D22" s="25">
        <f t="shared" si="7"/>
        <v>130846.46</v>
      </c>
      <c r="E22" s="25">
        <f t="shared" si="7"/>
        <v>316341.05</v>
      </c>
      <c r="F22" s="25">
        <f t="shared" si="7"/>
        <v>43706.31</v>
      </c>
      <c r="G22" s="25">
        <f t="shared" si="7"/>
        <v>139431.22</v>
      </c>
      <c r="H22" s="25">
        <f t="shared" si="7"/>
        <v>137593.84</v>
      </c>
      <c r="I22" s="25">
        <f t="shared" si="7"/>
        <v>36533.83</v>
      </c>
      <c r="J22" s="25">
        <f t="shared" si="7"/>
        <v>23880.79</v>
      </c>
      <c r="K22" s="25">
        <f t="shared" si="5"/>
        <v>1138754.62</v>
      </c>
      <c r="L22"/>
      <c r="M22"/>
      <c r="N22"/>
    </row>
    <row r="23" spans="1:14" ht="16.5" customHeight="1">
      <c r="A23" s="13" t="s">
        <v>26</v>
      </c>
      <c r="B23" s="25">
        <v>57601.3</v>
      </c>
      <c r="C23" s="25">
        <v>60539.89</v>
      </c>
      <c r="D23" s="25">
        <v>56474.36</v>
      </c>
      <c r="E23" s="25">
        <v>40202.27</v>
      </c>
      <c r="F23" s="25">
        <v>41178</v>
      </c>
      <c r="G23" s="25">
        <v>39550.61</v>
      </c>
      <c r="H23" s="25">
        <v>41461.77</v>
      </c>
      <c r="I23" s="25">
        <v>67299.74</v>
      </c>
      <c r="J23" s="25">
        <v>19235.05</v>
      </c>
      <c r="K23" s="25">
        <f t="shared" si="5"/>
        <v>423542.99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1377.83</v>
      </c>
      <c r="C26" s="25">
        <v>1290.69</v>
      </c>
      <c r="D26" s="25">
        <v>1576.6</v>
      </c>
      <c r="E26" s="25">
        <v>1002.06</v>
      </c>
      <c r="F26" s="25">
        <v>1051.07</v>
      </c>
      <c r="G26" s="25">
        <v>1108.25</v>
      </c>
      <c r="H26" s="25">
        <v>977.55</v>
      </c>
      <c r="I26" s="25">
        <v>1372.38</v>
      </c>
      <c r="J26" s="25">
        <v>487.41</v>
      </c>
      <c r="K26" s="25">
        <f t="shared" si="5"/>
        <v>10243.84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1002.14</v>
      </c>
      <c r="J28" s="25">
        <v>325.68</v>
      </c>
      <c r="K28" s="25">
        <f t="shared" si="5"/>
        <v>6603.34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8536.14</v>
      </c>
      <c r="E29" s="25"/>
      <c r="F29" s="25"/>
      <c r="G29" s="25"/>
      <c r="H29" s="25"/>
      <c r="I29" s="25">
        <v>87609.78</v>
      </c>
      <c r="J29" s="25">
        <v>0</v>
      </c>
      <c r="K29" s="25">
        <f t="shared" si="5"/>
        <v>96145.92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-146867.28</v>
      </c>
      <c r="C32" s="25">
        <f t="shared" si="8"/>
        <v>-95400.05</v>
      </c>
      <c r="D32" s="25">
        <f t="shared" si="8"/>
        <v>-98495.17999999998</v>
      </c>
      <c r="E32" s="25">
        <f t="shared" si="8"/>
        <v>-111484.54999999999</v>
      </c>
      <c r="F32" s="25">
        <f t="shared" si="8"/>
        <v>-46939.2</v>
      </c>
      <c r="G32" s="25">
        <f t="shared" si="8"/>
        <v>-101413.11</v>
      </c>
      <c r="H32" s="25">
        <f t="shared" si="8"/>
        <v>-27126.870000000003</v>
      </c>
      <c r="I32" s="25">
        <f t="shared" si="8"/>
        <v>-87555.56</v>
      </c>
      <c r="J32" s="25">
        <f t="shared" si="8"/>
        <v>-23630.70000000001</v>
      </c>
      <c r="K32" s="25">
        <f aca="true" t="shared" si="9" ref="K32:K42">SUM(B32:J32)</f>
        <v>-738912.5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-107267.28</v>
      </c>
      <c r="C33" s="25">
        <f t="shared" si="10"/>
        <v>-75600.05</v>
      </c>
      <c r="D33" s="25">
        <f t="shared" si="10"/>
        <v>-75100.95</v>
      </c>
      <c r="E33" s="25">
        <f t="shared" si="10"/>
        <v>-91684.54999999999</v>
      </c>
      <c r="F33" s="25">
        <f t="shared" si="10"/>
        <v>-46939.2</v>
      </c>
      <c r="G33" s="25">
        <f t="shared" si="10"/>
        <v>-81613.11</v>
      </c>
      <c r="H33" s="25">
        <f t="shared" si="10"/>
        <v>-27126.870000000003</v>
      </c>
      <c r="I33" s="25">
        <f t="shared" si="10"/>
        <v>-74355.56</v>
      </c>
      <c r="J33" s="25">
        <f t="shared" si="10"/>
        <v>-16858.190000000002</v>
      </c>
      <c r="K33" s="25">
        <f t="shared" si="9"/>
        <v>-596545.76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-64922</v>
      </c>
      <c r="C34" s="25">
        <f t="shared" si="11"/>
        <v>-67205.6</v>
      </c>
      <c r="D34" s="25">
        <f t="shared" si="11"/>
        <v>-59549.6</v>
      </c>
      <c r="E34" s="25">
        <f t="shared" si="11"/>
        <v>-42829.6</v>
      </c>
      <c r="F34" s="25">
        <f t="shared" si="11"/>
        <v>-46939.2</v>
      </c>
      <c r="G34" s="25">
        <f t="shared" si="11"/>
        <v>-26483.6</v>
      </c>
      <c r="H34" s="25">
        <f t="shared" si="11"/>
        <v>-21155.2</v>
      </c>
      <c r="I34" s="25">
        <f t="shared" si="11"/>
        <v>-65036.4</v>
      </c>
      <c r="J34" s="25">
        <f t="shared" si="11"/>
        <v>-13983.2</v>
      </c>
      <c r="K34" s="25">
        <f t="shared" si="9"/>
        <v>-408104.4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-42345.28</v>
      </c>
      <c r="C37" s="25">
        <v>-8394.45</v>
      </c>
      <c r="D37" s="25">
        <v>-15551.35</v>
      </c>
      <c r="E37" s="25">
        <v>-48854.95</v>
      </c>
      <c r="F37" s="21">
        <v>0</v>
      </c>
      <c r="G37" s="25">
        <v>-55129.51</v>
      </c>
      <c r="H37" s="25">
        <v>-5971.67</v>
      </c>
      <c r="I37" s="25">
        <v>-9319.16</v>
      </c>
      <c r="J37" s="25">
        <v>-2874.99</v>
      </c>
      <c r="K37" s="25">
        <f t="shared" si="9"/>
        <v>-188441.36000000002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-39600</v>
      </c>
      <c r="C38" s="22">
        <f t="shared" si="12"/>
        <v>-19800</v>
      </c>
      <c r="D38" s="22">
        <f t="shared" si="12"/>
        <v>-23394.22999999998</v>
      </c>
      <c r="E38" s="22">
        <f t="shared" si="12"/>
        <v>-19800</v>
      </c>
      <c r="F38" s="22">
        <f t="shared" si="12"/>
        <v>0</v>
      </c>
      <c r="G38" s="22">
        <f t="shared" si="12"/>
        <v>-19800</v>
      </c>
      <c r="H38" s="22">
        <f t="shared" si="12"/>
        <v>0</v>
      </c>
      <c r="I38" s="22">
        <f t="shared" si="12"/>
        <v>-13200</v>
      </c>
      <c r="J38" s="22">
        <f t="shared" si="12"/>
        <v>-6772.510000000009</v>
      </c>
      <c r="K38" s="25">
        <f t="shared" si="9"/>
        <v>-142366.74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22">
        <v>-39600</v>
      </c>
      <c r="C42" s="22">
        <v>-19800</v>
      </c>
      <c r="D42" s="12">
        <v>0</v>
      </c>
      <c r="E42" s="22">
        <f>+'[1]2905'!R$55</f>
        <v>-19800</v>
      </c>
      <c r="F42" s="12">
        <v>0</v>
      </c>
      <c r="G42" s="22">
        <v>-19800</v>
      </c>
      <c r="H42" s="12">
        <v>0</v>
      </c>
      <c r="I42" s="22">
        <v>-13200</v>
      </c>
      <c r="J42" s="12">
        <v>0</v>
      </c>
      <c r="K42" s="25">
        <f t="shared" si="9"/>
        <v>-112200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1614908.37</v>
      </c>
      <c r="C55" s="22">
        <f t="shared" si="15"/>
        <v>1557503.9900000002</v>
      </c>
      <c r="D55" s="22">
        <f t="shared" si="15"/>
        <v>1918773.0300000003</v>
      </c>
      <c r="E55" s="22">
        <f t="shared" si="15"/>
        <v>1172029.76</v>
      </c>
      <c r="F55" s="22">
        <f t="shared" si="15"/>
        <v>1298246.1100000003</v>
      </c>
      <c r="G55" s="22">
        <f t="shared" si="15"/>
        <v>1317265.06</v>
      </c>
      <c r="H55" s="22">
        <f t="shared" si="15"/>
        <v>1222266.23</v>
      </c>
      <c r="I55" s="22">
        <f t="shared" si="15"/>
        <v>1667539.54</v>
      </c>
      <c r="J55" s="22">
        <f t="shared" si="15"/>
        <v>600843.7300000002</v>
      </c>
      <c r="K55" s="15">
        <f>SUM(B55:J55)</f>
        <v>12369375.82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1614908.3699999999</v>
      </c>
      <c r="C61" s="5">
        <f t="shared" si="17"/>
        <v>1557503.99</v>
      </c>
      <c r="D61" s="5">
        <f t="shared" si="17"/>
        <v>1918773.03</v>
      </c>
      <c r="E61" s="5">
        <f t="shared" si="17"/>
        <v>1172029.76</v>
      </c>
      <c r="F61" s="5">
        <f t="shared" si="17"/>
        <v>1298246.11</v>
      </c>
      <c r="G61" s="5">
        <f t="shared" si="17"/>
        <v>1317265.06</v>
      </c>
      <c r="H61" s="5">
        <f t="shared" si="17"/>
        <v>1222266.23</v>
      </c>
      <c r="I61" s="5">
        <f>SUM(I62:I74)</f>
        <v>1667539.54</v>
      </c>
      <c r="J61" s="5">
        <f t="shared" si="17"/>
        <v>600843.73</v>
      </c>
      <c r="K61" s="5">
        <f>SUM(K62:K74)</f>
        <v>12369375.820000002</v>
      </c>
      <c r="L61" s="4"/>
    </row>
    <row r="62" spans="1:12" ht="16.5" customHeight="1">
      <c r="A62" s="3" t="s">
        <v>56</v>
      </c>
      <c r="B62" s="56">
        <v>1410783.95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1410783.95</v>
      </c>
      <c r="L62"/>
    </row>
    <row r="63" spans="1:12" ht="16.5" customHeight="1">
      <c r="A63" s="3" t="s">
        <v>57</v>
      </c>
      <c r="B63" s="56">
        <v>204124.42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204124.42</v>
      </c>
      <c r="L63"/>
    </row>
    <row r="64" spans="1:12" ht="16.5" customHeight="1">
      <c r="A64" s="3" t="s">
        <v>4</v>
      </c>
      <c r="B64" s="57">
        <v>0</v>
      </c>
      <c r="C64" s="56">
        <v>1557503.99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1557503.99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1918773.03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1918773.03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1172029.76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1172029.76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1298246.11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1298246.11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1317265.06</v>
      </c>
      <c r="H68" s="57">
        <v>0</v>
      </c>
      <c r="I68" s="57">
        <v>0</v>
      </c>
      <c r="J68" s="57">
        <v>0</v>
      </c>
      <c r="K68" s="5">
        <f t="shared" si="18"/>
        <v>1317265.06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1222266.23</v>
      </c>
      <c r="I69" s="57">
        <v>0</v>
      </c>
      <c r="J69" s="57">
        <v>0</v>
      </c>
      <c r="K69" s="5">
        <f t="shared" si="18"/>
        <v>1222266.23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627828.64</v>
      </c>
      <c r="J71" s="57">
        <v>0</v>
      </c>
      <c r="K71" s="5">
        <f t="shared" si="18"/>
        <v>627828.64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1039710.9</v>
      </c>
      <c r="J72" s="57">
        <v>0</v>
      </c>
      <c r="K72" s="5">
        <f t="shared" si="18"/>
        <v>1039710.9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600843.73</v>
      </c>
      <c r="K73" s="5">
        <f t="shared" si="18"/>
        <v>600843.73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2024-06-06T17:55:52Z</dcterms:modified>
  <cp:category/>
  <cp:version/>
  <cp:contentType/>
  <cp:contentStatus/>
</cp:coreProperties>
</file>