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<sst xmlns="http://schemas.openxmlformats.org/spreadsheetml/2006/main" count="90" uniqueCount="87">
  <si>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</si>
  <si>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</si>
  <si>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</si>
  <si>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</si>
  <si>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</si>
  <si>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</si>
  <si>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</si>
  <si>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</si>
  <si>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</si>
  <si>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</si>
  <si>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</si>
  <si>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</si>
  <si>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</si>
  <si>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</si>
  <si>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</si>
  <si>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</si>
  <si>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</si>
  <si>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</si>
  <si>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</si>
  <si>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</si>
  <si>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</si>
  <si>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</si>
  <si>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</si>
  <si>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</si>
  <si>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</si>
  <si>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</si>
  <si>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</si>
  <si>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</si>
  <si>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</si>
  <si>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</si>
  <si>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</si>
  <si>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</si>
  <si>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</si>
  <si>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</si>
  <si>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</si>
  <si>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</si>
  <si>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</si>
  <si>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</si>
  <si>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</si>
  <si>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</si>
  <si>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</si>
  <si>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</si>
  <si>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</si>
  <si>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</si>
  <si>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</si>
  <si>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</si>
  <si>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</si>
  <si>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</si>
  <si>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</si>
  <si>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</si>
  <si>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</si>
  <si>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</si>
  <si>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</si>
  <si>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</si>
  <si>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</si>
  <si>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</si>
  <si>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</si>
  <si>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</si>
  <si>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</si>
  <si>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</si>
  <si>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</si>
  <si>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</si>
  <si>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</si>
  <si>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</si>
  <si>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</si>
  <si>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</si>
  <si>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</si>
  <si>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</si>
  <si>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</si>
  <si>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</si>
  <si>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</si>
  <si>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</si>
  <si>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</si>
  <si>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</si>
  <si>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</si>
  <si>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</si>
  <si>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</si>
  <si>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</si>
  <si>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</si>
  <si>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</si>
  <si>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</si>
  <si>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</si>
  <si>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</si>
  <si>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</si>
  <si>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30/05/24 - VENCIMENTO 06/06/24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</si>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</sst>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185558</v>
      </c>
      <c r="C7" s="9">
        <f t="shared" si="0"/>
        <v>119454</v>
      </c>
      <c r="D7" s="9">
        <f t="shared" si="0"/>
        <v>116557</v>
      </c>
      <c r="E7" s="9">
        <f t="shared" si="0"/>
        <v>29157</v>
      </c>
      <c r="F7" s="9">
        <f t="shared" si="0"/>
        <v>97124</v>
      </c>
      <c r="G7" s="9">
        <f t="shared" si="0"/>
        <v>161252</v>
      </c>
      <c r="H7" s="9">
        <f t="shared" si="0"/>
        <v>22036</v>
      </c>
      <c r="I7" s="9">
        <f t="shared" si="0"/>
        <v>122524</v>
      </c>
      <c r="J7" s="9">
        <f t="shared" si="0"/>
        <v>99454</v>
      </c>
      <c r="K7" s="9">
        <f t="shared" si="0"/>
        <v>148164</v>
      </c>
      <c r="L7" s="9">
        <f t="shared" si="0"/>
        <v>114737</v>
      </c>
      <c r="M7" s="9">
        <f t="shared" si="0"/>
        <v>57674</v>
      </c>
      <c r="N7" s="9">
        <f t="shared" si="0"/>
        <v>36086</v>
      </c>
      <c r="O7" s="9">
        <f t="shared" si="0"/>
        <v>1309777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5465</v>
      </c>
      <c r="C8" s="11">
        <f t="shared" si="1"/>
        <v>5069</v>
      </c>
      <c r="D8" s="11">
        <f t="shared" si="1"/>
        <v>2645</v>
      </c>
      <c r="E8" s="11">
        <f t="shared" si="1"/>
        <v>857</v>
      </c>
      <c r="F8" s="11">
        <f t="shared" si="1"/>
        <v>2963</v>
      </c>
      <c r="G8" s="11">
        <f t="shared" si="1"/>
        <v>6810</v>
      </c>
      <c r="H8" s="11">
        <f t="shared" si="1"/>
        <v>877</v>
      </c>
      <c r="I8" s="11">
        <f t="shared" si="1"/>
        <v>6908</v>
      </c>
      <c r="J8" s="11">
        <f t="shared" si="1"/>
        <v>3859</v>
      </c>
      <c r="K8" s="11">
        <f t="shared" si="1"/>
        <v>2540</v>
      </c>
      <c r="L8" s="11">
        <f t="shared" si="1"/>
        <v>1521</v>
      </c>
      <c r="M8" s="11">
        <f t="shared" si="1"/>
        <v>2414</v>
      </c>
      <c r="N8" s="11">
        <f t="shared" si="1"/>
        <v>1544</v>
      </c>
      <c r="O8" s="11">
        <f t="shared" si="1"/>
        <v>43472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5465</v>
      </c>
      <c r="C9" s="11">
        <v>5069</v>
      </c>
      <c r="D9" s="11">
        <v>2645</v>
      </c>
      <c r="E9" s="11">
        <v>857</v>
      </c>
      <c r="F9" s="11">
        <v>2963</v>
      </c>
      <c r="G9" s="11">
        <v>6810</v>
      </c>
      <c r="H9" s="11">
        <v>877</v>
      </c>
      <c r="I9" s="11">
        <v>6908</v>
      </c>
      <c r="J9" s="11">
        <v>3859</v>
      </c>
      <c r="K9" s="11">
        <v>2540</v>
      </c>
      <c r="L9" s="11">
        <v>1521</v>
      </c>
      <c r="M9" s="11">
        <v>2414</v>
      </c>
      <c r="N9" s="11">
        <v>1522</v>
      </c>
      <c r="O9" s="11">
        <f>SUM(B9:N9)</f>
        <v>43450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22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180093</v>
      </c>
      <c r="C11" s="13">
        <v>114385</v>
      </c>
      <c r="D11" s="13">
        <v>113912</v>
      </c>
      <c r="E11" s="13">
        <v>28300</v>
      </c>
      <c r="F11" s="13">
        <v>94161</v>
      </c>
      <c r="G11" s="13">
        <v>154442</v>
      </c>
      <c r="H11" s="13">
        <v>21159</v>
      </c>
      <c r="I11" s="13">
        <v>115616</v>
      </c>
      <c r="J11" s="13">
        <v>95595</v>
      </c>
      <c r="K11" s="13">
        <v>145624</v>
      </c>
      <c r="L11" s="13">
        <v>113216</v>
      </c>
      <c r="M11" s="13">
        <v>55260</v>
      </c>
      <c r="N11" s="13">
        <v>34542</v>
      </c>
      <c r="O11" s="11">
        <f>SUM(B11:N11)</f>
        <v>1266305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14190</v>
      </c>
      <c r="C12" s="13">
        <v>11688</v>
      </c>
      <c r="D12" s="13">
        <v>9399</v>
      </c>
      <c r="E12" s="13">
        <v>3229</v>
      </c>
      <c r="F12" s="13">
        <v>9160</v>
      </c>
      <c r="G12" s="13">
        <v>16257</v>
      </c>
      <c r="H12" s="13">
        <v>2518</v>
      </c>
      <c r="I12" s="13">
        <v>11819</v>
      </c>
      <c r="J12" s="13">
        <v>8917</v>
      </c>
      <c r="K12" s="13">
        <v>10126</v>
      </c>
      <c r="L12" s="13">
        <v>7932</v>
      </c>
      <c r="M12" s="13">
        <v>3284</v>
      </c>
      <c r="N12" s="13">
        <v>1561</v>
      </c>
      <c r="O12" s="11">
        <f>SUM(B12:N12)</f>
        <v>110080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165903</v>
      </c>
      <c r="C13" s="15">
        <f t="shared" si="2"/>
        <v>102697</v>
      </c>
      <c r="D13" s="15">
        <f t="shared" si="2"/>
        <v>104513</v>
      </c>
      <c r="E13" s="15">
        <f t="shared" si="2"/>
        <v>25071</v>
      </c>
      <c r="F13" s="15">
        <f t="shared" si="2"/>
        <v>85001</v>
      </c>
      <c r="G13" s="15">
        <f t="shared" si="2"/>
        <v>138185</v>
      </c>
      <c r="H13" s="15">
        <f t="shared" si="2"/>
        <v>18641</v>
      </c>
      <c r="I13" s="15">
        <f t="shared" si="2"/>
        <v>103797</v>
      </c>
      <c r="J13" s="15">
        <f t="shared" si="2"/>
        <v>86678</v>
      </c>
      <c r="K13" s="15">
        <f t="shared" si="2"/>
        <v>135498</v>
      </c>
      <c r="L13" s="15">
        <f t="shared" si="2"/>
        <v>105284</v>
      </c>
      <c r="M13" s="15">
        <f t="shared" si="2"/>
        <v>51976</v>
      </c>
      <c r="N13" s="15">
        <f t="shared" si="2"/>
        <v>32981</v>
      </c>
      <c r="O13" s="11">
        <f>SUM(B13:N13)</f>
        <v>1156225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1.167749822554449</v>
      </c>
      <c r="C18" s="19">
        <v>1.289047585493265</v>
      </c>
      <c r="D18" s="19">
        <v>1.459531888700053</v>
      </c>
      <c r="E18" s="19">
        <v>0.869919772037444</v>
      </c>
      <c r="F18" s="19">
        <v>1.315116451665277</v>
      </c>
      <c r="G18" s="19">
        <v>1.364012580228526</v>
      </c>
      <c r="H18" s="19">
        <v>1.475764670450927</v>
      </c>
      <c r="I18" s="19">
        <v>1.165373817257464</v>
      </c>
      <c r="J18" s="19">
        <v>1.458078541780118</v>
      </c>
      <c r="K18" s="19">
        <v>1.242844614100388</v>
      </c>
      <c r="L18" s="19">
        <v>1.316410390528742</v>
      </c>
      <c r="M18" s="19">
        <v>1.189891711317814</v>
      </c>
      <c r="N18" s="19">
        <v>1.028988297668644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744554.2499999999</v>
      </c>
      <c r="C20" s="24">
        <f aca="true" t="shared" si="3" ref="C20:O20">SUM(C21:C32)</f>
        <v>529837.7799999999</v>
      </c>
      <c r="D20" s="24">
        <f t="shared" si="3"/>
        <v>501728.43999999994</v>
      </c>
      <c r="E20" s="24">
        <f t="shared" si="3"/>
        <v>135998.83999999997</v>
      </c>
      <c r="F20" s="24">
        <f t="shared" si="3"/>
        <v>454287.76000000007</v>
      </c>
      <c r="G20" s="24">
        <f t="shared" si="3"/>
        <v>644699.2899999999</v>
      </c>
      <c r="H20" s="24">
        <f t="shared" si="3"/>
        <v>143702.57</v>
      </c>
      <c r="I20" s="24">
        <f t="shared" si="3"/>
        <v>518796.18</v>
      </c>
      <c r="J20" s="24">
        <f t="shared" si="3"/>
        <v>493651.1</v>
      </c>
      <c r="K20" s="24">
        <f t="shared" si="3"/>
        <v>699567.48</v>
      </c>
      <c r="L20" s="24">
        <f t="shared" si="3"/>
        <v>600302.2100000001</v>
      </c>
      <c r="M20" s="24">
        <f t="shared" si="3"/>
        <v>312388.87000000005</v>
      </c>
      <c r="N20" s="24">
        <f t="shared" si="3"/>
        <v>149253.25</v>
      </c>
      <c r="O20" s="24">
        <f t="shared" si="3"/>
        <v>5928768.02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547767.22</v>
      </c>
      <c r="C21" s="28">
        <f aca="true" t="shared" si="4" ref="C21:N21">ROUND((C15+C16)*C7,2)</f>
        <v>364286.92</v>
      </c>
      <c r="D21" s="28">
        <f t="shared" si="4"/>
        <v>311731.7</v>
      </c>
      <c r="E21" s="28">
        <f t="shared" si="4"/>
        <v>133218.33</v>
      </c>
      <c r="F21" s="28">
        <f t="shared" si="4"/>
        <v>301074.69</v>
      </c>
      <c r="G21" s="28">
        <f t="shared" si="4"/>
        <v>411289.35</v>
      </c>
      <c r="H21" s="28">
        <f t="shared" si="4"/>
        <v>75464.49</v>
      </c>
      <c r="I21" s="28">
        <f t="shared" si="4"/>
        <v>371014.92</v>
      </c>
      <c r="J21" s="28">
        <f t="shared" si="4"/>
        <v>302907.05</v>
      </c>
      <c r="K21" s="28">
        <f t="shared" si="4"/>
        <v>426549.34</v>
      </c>
      <c r="L21" s="28">
        <f t="shared" si="4"/>
        <v>376107.89</v>
      </c>
      <c r="M21" s="28">
        <f t="shared" si="4"/>
        <v>218151.91</v>
      </c>
      <c r="N21" s="28">
        <f t="shared" si="4"/>
        <v>123295.04</v>
      </c>
      <c r="O21" s="28">
        <f aca="true" t="shared" si="5" ref="O21:O31">SUM(B21:N21)</f>
        <v>3962858.85</v>
      </c>
    </row>
    <row r="22" spans="1:23" ht="18.75" customHeight="1">
      <c r="A22" s="26" t="s">
        <v>33</v>
      </c>
      <c r="B22" s="28">
        <f>IF(B18&lt;&gt;0,ROUND((B18-1)*B21,2),0)</f>
        <v>91887.85</v>
      </c>
      <c r="C22" s="28">
        <f aca="true" t="shared" si="6" ref="C22:N22">IF(C18&lt;&gt;0,ROUND((C18-1)*C21,2),0)</f>
        <v>105296.25</v>
      </c>
      <c r="D22" s="28">
        <f t="shared" si="6"/>
        <v>143250.66</v>
      </c>
      <c r="E22" s="28">
        <f t="shared" si="6"/>
        <v>-17329.07</v>
      </c>
      <c r="F22" s="28">
        <f t="shared" si="6"/>
        <v>94873.59</v>
      </c>
      <c r="G22" s="28">
        <f t="shared" si="6"/>
        <v>149714.5</v>
      </c>
      <c r="H22" s="28">
        <f t="shared" si="6"/>
        <v>35903.34</v>
      </c>
      <c r="I22" s="28">
        <f t="shared" si="6"/>
        <v>61356.15</v>
      </c>
      <c r="J22" s="28">
        <f t="shared" si="6"/>
        <v>138755.22</v>
      </c>
      <c r="K22" s="28">
        <f t="shared" si="6"/>
        <v>103585.21</v>
      </c>
      <c r="L22" s="28">
        <f t="shared" si="6"/>
        <v>119004.44</v>
      </c>
      <c r="M22" s="28">
        <f t="shared" si="6"/>
        <v>41425.24</v>
      </c>
      <c r="N22" s="28">
        <f t="shared" si="6"/>
        <v>3574.11</v>
      </c>
      <c r="O22" s="28">
        <f t="shared" si="5"/>
        <v>1071297.49</v>
      </c>
      <c r="W22" s="51"/>
    </row>
    <row r="23" spans="1:15" ht="18.75" customHeight="1">
      <c r="A23" s="26" t="s">
        <v>34</v>
      </c>
      <c r="B23" s="28">
        <v>40739.34</v>
      </c>
      <c r="C23" s="28">
        <v>30911.25</v>
      </c>
      <c r="D23" s="28">
        <v>22624.55</v>
      </c>
      <c r="E23" s="28">
        <v>7418.19</v>
      </c>
      <c r="F23" s="28">
        <v>27547.53</v>
      </c>
      <c r="G23" s="28">
        <v>37995.61</v>
      </c>
      <c r="H23" s="28">
        <v>6186.45</v>
      </c>
      <c r="I23" s="28">
        <v>24687.71</v>
      </c>
      <c r="J23" s="28">
        <v>22645.42</v>
      </c>
      <c r="K23" s="28">
        <v>31084.1</v>
      </c>
      <c r="L23" s="28">
        <v>30941.66</v>
      </c>
      <c r="M23" s="28">
        <v>16926.99</v>
      </c>
      <c r="N23" s="28">
        <v>9869.46</v>
      </c>
      <c r="O23" s="28">
        <f t="shared" si="5"/>
        <v>309578.26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1290.69</v>
      </c>
      <c r="C26" s="28">
        <v>953.04</v>
      </c>
      <c r="D26" s="28">
        <v>904.03</v>
      </c>
      <c r="E26" s="28">
        <v>236.9</v>
      </c>
      <c r="F26" s="28">
        <v>803.28</v>
      </c>
      <c r="G26" s="28">
        <v>1135.48</v>
      </c>
      <c r="H26" s="28">
        <v>226.01</v>
      </c>
      <c r="I26" s="28">
        <v>868.63</v>
      </c>
      <c r="J26" s="28">
        <v>879.52</v>
      </c>
      <c r="K26" s="28">
        <v>1238.95</v>
      </c>
      <c r="L26" s="28">
        <v>1053.79</v>
      </c>
      <c r="M26" s="28">
        <v>525.53</v>
      </c>
      <c r="N26" s="28">
        <v>264.14</v>
      </c>
      <c r="O26" s="28">
        <f t="shared" si="5"/>
        <v>10379.99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20491.91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411334.18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89595.34</v>
      </c>
      <c r="L30" s="28">
        <v>29863.75</v>
      </c>
      <c r="M30" s="28">
        <v>0</v>
      </c>
      <c r="N30" s="28">
        <v>0</v>
      </c>
      <c r="O30" s="28">
        <f t="shared" si="5"/>
        <v>119459.09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-465046</v>
      </c>
      <c r="C33" s="28">
        <f aca="true" t="shared" si="7" ref="C33:O33">+C34+C36+C49+C50+C51+C56-C57</f>
        <v>-22303.6</v>
      </c>
      <c r="D33" s="28">
        <f t="shared" si="7"/>
        <v>-11638</v>
      </c>
      <c r="E33" s="28">
        <f t="shared" si="7"/>
        <v>-3770.8</v>
      </c>
      <c r="F33" s="28">
        <f t="shared" si="7"/>
        <v>-13037.2</v>
      </c>
      <c r="G33" s="28">
        <f t="shared" si="7"/>
        <v>-29964</v>
      </c>
      <c r="H33" s="28">
        <f t="shared" si="7"/>
        <v>-3858.8</v>
      </c>
      <c r="I33" s="28">
        <f t="shared" si="7"/>
        <v>-300395.2</v>
      </c>
      <c r="J33" s="28">
        <f t="shared" si="7"/>
        <v>-16979.6</v>
      </c>
      <c r="K33" s="28">
        <f t="shared" si="7"/>
        <v>-416176</v>
      </c>
      <c r="L33" s="28">
        <f t="shared" si="7"/>
        <v>-375692.4</v>
      </c>
      <c r="M33" s="28">
        <f t="shared" si="7"/>
        <v>-10621.6</v>
      </c>
      <c r="N33" s="28">
        <f t="shared" si="7"/>
        <v>-6696.8</v>
      </c>
      <c r="O33" s="28">
        <f t="shared" si="7"/>
        <v>-1676180</v>
      </c>
    </row>
    <row r="34" spans="1:15" ht="18.75" customHeight="1">
      <c r="A34" s="26" t="s">
        <v>38</v>
      </c>
      <c r="B34" s="29">
        <f>+B35</f>
        <v>-24046</v>
      </c>
      <c r="C34" s="29">
        <f>+C35</f>
        <v>-22303.6</v>
      </c>
      <c r="D34" s="29">
        <f aca="true" t="shared" si="8" ref="D34:O34">+D35</f>
        <v>-11638</v>
      </c>
      <c r="E34" s="29">
        <f t="shared" si="8"/>
        <v>-3770.8</v>
      </c>
      <c r="F34" s="29">
        <f t="shared" si="8"/>
        <v>-13037.2</v>
      </c>
      <c r="G34" s="29">
        <f t="shared" si="8"/>
        <v>-29964</v>
      </c>
      <c r="H34" s="29">
        <f t="shared" si="8"/>
        <v>-3858.8</v>
      </c>
      <c r="I34" s="29">
        <f t="shared" si="8"/>
        <v>-30395.2</v>
      </c>
      <c r="J34" s="29">
        <f t="shared" si="8"/>
        <v>-16979.6</v>
      </c>
      <c r="K34" s="29">
        <f t="shared" si="8"/>
        <v>-11176</v>
      </c>
      <c r="L34" s="29">
        <f t="shared" si="8"/>
        <v>-6692.4</v>
      </c>
      <c r="M34" s="29">
        <f t="shared" si="8"/>
        <v>-10621.6</v>
      </c>
      <c r="N34" s="29">
        <f t="shared" si="8"/>
        <v>-6696.8</v>
      </c>
      <c r="O34" s="29">
        <f t="shared" si="8"/>
        <v>-191180</v>
      </c>
    </row>
    <row r="35" spans="1:26" ht="18.75" customHeight="1">
      <c r="A35" s="27" t="s">
        <v>39</v>
      </c>
      <c r="B35" s="16">
        <f>ROUND((-B9)*$G$3,2)</f>
        <v>-24046</v>
      </c>
      <c r="C35" s="16">
        <f aca="true" t="shared" si="9" ref="C35:N35">ROUND((-C9)*$G$3,2)</f>
        <v>-22303.6</v>
      </c>
      <c r="D35" s="16">
        <f t="shared" si="9"/>
        <v>-11638</v>
      </c>
      <c r="E35" s="16">
        <f t="shared" si="9"/>
        <v>-3770.8</v>
      </c>
      <c r="F35" s="16">
        <f t="shared" si="9"/>
        <v>-13037.2</v>
      </c>
      <c r="G35" s="16">
        <f t="shared" si="9"/>
        <v>-29964</v>
      </c>
      <c r="H35" s="16">
        <f t="shared" si="9"/>
        <v>-3858.8</v>
      </c>
      <c r="I35" s="16">
        <f t="shared" si="9"/>
        <v>-30395.2</v>
      </c>
      <c r="J35" s="16">
        <f t="shared" si="9"/>
        <v>-16979.6</v>
      </c>
      <c r="K35" s="16">
        <f t="shared" si="9"/>
        <v>-11176</v>
      </c>
      <c r="L35" s="16">
        <f t="shared" si="9"/>
        <v>-6692.4</v>
      </c>
      <c r="M35" s="16">
        <f t="shared" si="9"/>
        <v>-10621.6</v>
      </c>
      <c r="N35" s="16">
        <f t="shared" si="9"/>
        <v>-6696.8</v>
      </c>
      <c r="O35" s="30">
        <f aca="true" t="shared" si="10" ref="O35:O57">SUM(B35:N35)</f>
        <v>-191180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279508.2499999999</v>
      </c>
      <c r="C55" s="34">
        <f aca="true" t="shared" si="13" ref="C55:N55">+C20+C33</f>
        <v>507534.17999999993</v>
      </c>
      <c r="D55" s="34">
        <f t="shared" si="13"/>
        <v>490090.43999999994</v>
      </c>
      <c r="E55" s="34">
        <f t="shared" si="13"/>
        <v>132228.03999999998</v>
      </c>
      <c r="F55" s="34">
        <f t="shared" si="13"/>
        <v>441250.56000000006</v>
      </c>
      <c r="G55" s="34">
        <f t="shared" si="13"/>
        <v>614735.2899999999</v>
      </c>
      <c r="H55" s="34">
        <f t="shared" si="13"/>
        <v>139843.77000000002</v>
      </c>
      <c r="I55" s="34">
        <f t="shared" si="13"/>
        <v>218400.97999999998</v>
      </c>
      <c r="J55" s="34">
        <f t="shared" si="13"/>
        <v>476671.5</v>
      </c>
      <c r="K55" s="34">
        <f t="shared" si="13"/>
        <v>283391.48</v>
      </c>
      <c r="L55" s="34">
        <f t="shared" si="13"/>
        <v>224609.81000000006</v>
      </c>
      <c r="M55" s="34">
        <f t="shared" si="13"/>
        <v>301767.2700000001</v>
      </c>
      <c r="N55" s="34">
        <f t="shared" si="13"/>
        <v>142556.45</v>
      </c>
      <c r="O55" s="34">
        <f>SUM(B55:N55)</f>
        <v>4252588.02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279508.25</v>
      </c>
      <c r="C61" s="42">
        <f t="shared" si="14"/>
        <v>507534.18000000005</v>
      </c>
      <c r="D61" s="42">
        <f t="shared" si="14"/>
        <v>490090.43</v>
      </c>
      <c r="E61" s="42">
        <f t="shared" si="14"/>
        <v>132228.04</v>
      </c>
      <c r="F61" s="42">
        <f t="shared" si="14"/>
        <v>441250.55</v>
      </c>
      <c r="G61" s="42">
        <f t="shared" si="14"/>
        <v>614735.29</v>
      </c>
      <c r="H61" s="42">
        <f t="shared" si="14"/>
        <v>139843.76</v>
      </c>
      <c r="I61" s="42">
        <f t="shared" si="14"/>
        <v>218400.99</v>
      </c>
      <c r="J61" s="42">
        <f t="shared" si="14"/>
        <v>476671.5</v>
      </c>
      <c r="K61" s="42">
        <f t="shared" si="14"/>
        <v>283391.48</v>
      </c>
      <c r="L61" s="42">
        <f t="shared" si="14"/>
        <v>224609.81</v>
      </c>
      <c r="M61" s="42">
        <f t="shared" si="14"/>
        <v>301767.26</v>
      </c>
      <c r="N61" s="42">
        <f t="shared" si="14"/>
        <v>142556.45</v>
      </c>
      <c r="O61" s="34">
        <f t="shared" si="14"/>
        <v>4252587.99</v>
      </c>
      <c r="Q61"/>
    </row>
    <row r="62" spans="1:18" ht="18.75" customHeight="1">
      <c r="A62" s="26" t="s">
        <v>54</v>
      </c>
      <c r="B62" s="42">
        <v>238504.39</v>
      </c>
      <c r="C62" s="42">
        <v>367239.89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605744.28</v>
      </c>
      <c r="P62"/>
      <c r="Q62"/>
      <c r="R62" s="41"/>
    </row>
    <row r="63" spans="1:16" ht="18.75" customHeight="1">
      <c r="A63" s="26" t="s">
        <v>55</v>
      </c>
      <c r="B63" s="42">
        <v>41003.86</v>
      </c>
      <c r="C63" s="42">
        <v>140294.29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181298.15000000002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490090.43</v>
      </c>
      <c r="E64" s="43">
        <v>0</v>
      </c>
      <c r="F64" s="43">
        <v>0</v>
      </c>
      <c r="G64" s="43">
        <v>0</v>
      </c>
      <c r="H64" s="42">
        <v>139843.76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629934.19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132228.04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132228.04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441250.55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441250.55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614735.29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614735.29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218400.99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218400.99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476671.5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476671.5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283391.48</v>
      </c>
      <c r="L70" s="29">
        <v>224609.81</v>
      </c>
      <c r="M70" s="43">
        <v>0</v>
      </c>
      <c r="N70" s="43">
        <v>0</v>
      </c>
      <c r="O70" s="34">
        <f t="shared" si="15"/>
        <v>508001.29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301767.26</v>
      </c>
      <c r="N71" s="43">
        <v>0</v>
      </c>
      <c r="O71" s="34">
        <f t="shared" si="15"/>
        <v>301767.26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142556.45</v>
      </c>
      <c r="O72" s="46">
        <f t="shared" si="15"/>
        <v>142556.45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2024-06-05T16:27:47Z</dcterms:modified>
  <cp:category/>
  <cp:version/>
  <cp:contentType/>
  <cp:contentStatus/>
</cp:coreProperties>
</file>