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<sst xmlns="http://schemas.openxmlformats.org/spreadsheetml/2006/main" count="83" uniqueCount="82">
  <si>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</si>
  <si>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</si>
  <si>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</si>
  <si>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</si>
  <si>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</si>
  <si>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</si>
  <si>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</si>
  <si>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</si>
  <si>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</si>
  <si>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</si>
  <si>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</si>
  <si>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</si>
  <si>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</si>
  <si>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</si>
  <si>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</si>
  <si>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</si>
  <si>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</si>
  <si>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</si>
  <si>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</si>
  <si>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</si>
  <si>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</si>
  <si>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</si>
  <si>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</si>
  <si>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</si>
  <si>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</si>
  <si>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</si>
  <si>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</si>
  <si>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</si>
  <si>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</si>
  <si>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</si>
  <si>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</si>
  <si>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</si>
  <si>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</si>
  <si>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</si>
  <si>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</si>
  <si>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</si>
  <si>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</si>
  <si>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</si>
  <si>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</si>
  <si>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</si>
  <si>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</si>
  <si>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</si>
  <si>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</si>
  <si>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</si>
  <si>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</si>
  <si>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</si>
  <si>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</si>
  <si>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</si>
  <si>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</si>
  <si>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</si>
  <si>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</si>
  <si>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</si>
  <si>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</si>
  <si>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</si>
  <si>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</si>
  <si>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</si>
  <si>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</si>
  <si>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</si>
  <si>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</si>
  <si>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</si>
  <si>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</si>
  <si>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</si>
  <si>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</si>
  <si>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</si>
  <si>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</si>
  <si>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</si>
  <si>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</si>
  <si>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</si>
  <si>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</si>
  <si>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</si>
  <si>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</si>
  <si>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</si>
  <si>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</si>
  <si>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</si>
  <si>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</si>
  <si>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</si>
  <si>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</si>
  <si>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</si>
  <si>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</si>
  <si>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</si>
  <si>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07/03/24 - VENCIMENTO 14/03/24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</si>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</sst>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355788</v>
      </c>
      <c r="C7" s="46">
        <f aca="true" t="shared" si="0" ref="C7:J7">+C8+C11</f>
        <v>288888</v>
      </c>
      <c r="D7" s="46">
        <f t="shared" si="0"/>
        <v>345237</v>
      </c>
      <c r="E7" s="46">
        <f t="shared" si="0"/>
        <v>195292</v>
      </c>
      <c r="F7" s="46">
        <f t="shared" si="0"/>
        <v>252356</v>
      </c>
      <c r="G7" s="46">
        <f t="shared" si="0"/>
        <v>246911</v>
      </c>
      <c r="H7" s="46">
        <f t="shared" si="0"/>
        <v>276485</v>
      </c>
      <c r="I7" s="46">
        <f t="shared" si="0"/>
        <v>385161</v>
      </c>
      <c r="J7" s="46">
        <f t="shared" si="0"/>
        <v>124812</v>
      </c>
      <c r="K7" s="38">
        <f aca="true" t="shared" si="1" ref="K7:K13">SUM(B7:J7)</f>
        <v>2470930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16439</v>
      </c>
      <c r="C8" s="44">
        <f t="shared" si="2"/>
        <v>16655</v>
      </c>
      <c r="D8" s="44">
        <f t="shared" si="2"/>
        <v>15267</v>
      </c>
      <c r="E8" s="44">
        <f t="shared" si="2"/>
        <v>10866</v>
      </c>
      <c r="F8" s="44">
        <f t="shared" si="2"/>
        <v>11938</v>
      </c>
      <c r="G8" s="44">
        <f t="shared" si="2"/>
        <v>6621</v>
      </c>
      <c r="H8" s="44">
        <f t="shared" si="2"/>
        <v>5430</v>
      </c>
      <c r="I8" s="44">
        <f t="shared" si="2"/>
        <v>16473</v>
      </c>
      <c r="J8" s="44">
        <f t="shared" si="2"/>
        <v>3450</v>
      </c>
      <c r="K8" s="38">
        <f t="shared" si="1"/>
        <v>103139</v>
      </c>
      <c r="L8"/>
      <c r="M8"/>
      <c r="N8"/>
    </row>
    <row r="9" spans="1:14" ht="16.5" customHeight="1">
      <c r="A9" s="22" t="s">
        <v>32</v>
      </c>
      <c r="B9" s="44">
        <v>16386</v>
      </c>
      <c r="C9" s="44">
        <v>16653</v>
      </c>
      <c r="D9" s="44">
        <v>15267</v>
      </c>
      <c r="E9" s="44">
        <v>10596</v>
      </c>
      <c r="F9" s="44">
        <v>11916</v>
      </c>
      <c r="G9" s="44">
        <v>6619</v>
      </c>
      <c r="H9" s="44">
        <v>5430</v>
      </c>
      <c r="I9" s="44">
        <v>16401</v>
      </c>
      <c r="J9" s="44">
        <v>3450</v>
      </c>
      <c r="K9" s="38">
        <f t="shared" si="1"/>
        <v>102718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2</v>
      </c>
      <c r="D10" s="44">
        <v>0</v>
      </c>
      <c r="E10" s="44">
        <v>270</v>
      </c>
      <c r="F10" s="44">
        <v>22</v>
      </c>
      <c r="G10" s="44">
        <v>2</v>
      </c>
      <c r="H10" s="44">
        <v>0</v>
      </c>
      <c r="I10" s="44">
        <v>72</v>
      </c>
      <c r="J10" s="44">
        <v>0</v>
      </c>
      <c r="K10" s="38">
        <f t="shared" si="1"/>
        <v>421</v>
      </c>
      <c r="L10"/>
      <c r="M10"/>
      <c r="N10"/>
    </row>
    <row r="11" spans="1:14" ht="16.5" customHeight="1">
      <c r="A11" s="43" t="s">
        <v>67</v>
      </c>
      <c r="B11" s="42">
        <v>339349</v>
      </c>
      <c r="C11" s="42">
        <v>272233</v>
      </c>
      <c r="D11" s="42">
        <v>329970</v>
      </c>
      <c r="E11" s="42">
        <v>184426</v>
      </c>
      <c r="F11" s="42">
        <v>240418</v>
      </c>
      <c r="G11" s="42">
        <v>240290</v>
      </c>
      <c r="H11" s="42">
        <v>271055</v>
      </c>
      <c r="I11" s="42">
        <v>368688</v>
      </c>
      <c r="J11" s="42">
        <v>121362</v>
      </c>
      <c r="K11" s="38">
        <f t="shared" si="1"/>
        <v>2367791</v>
      </c>
      <c r="L11" s="59"/>
      <c r="M11" s="59"/>
      <c r="N11" s="59"/>
    </row>
    <row r="12" spans="1:14" ht="16.5" customHeight="1">
      <c r="A12" s="22" t="s">
        <v>79</v>
      </c>
      <c r="B12" s="42">
        <v>24459</v>
      </c>
      <c r="C12" s="42">
        <v>20858</v>
      </c>
      <c r="D12" s="42">
        <v>26381</v>
      </c>
      <c r="E12" s="42">
        <v>17670</v>
      </c>
      <c r="F12" s="42">
        <v>15398</v>
      </c>
      <c r="G12" s="42">
        <v>14600</v>
      </c>
      <c r="H12" s="42">
        <v>14838</v>
      </c>
      <c r="I12" s="42">
        <v>20727</v>
      </c>
      <c r="J12" s="42">
        <v>5316</v>
      </c>
      <c r="K12" s="38">
        <f t="shared" si="1"/>
        <v>160247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314890</v>
      </c>
      <c r="C13" s="42">
        <f>+C11-C12</f>
        <v>251375</v>
      </c>
      <c r="D13" s="42">
        <f>+D11-D12</f>
        <v>303589</v>
      </c>
      <c r="E13" s="42">
        <f aca="true" t="shared" si="3" ref="E13:J13">+E11-E12</f>
        <v>166756</v>
      </c>
      <c r="F13" s="42">
        <f t="shared" si="3"/>
        <v>225020</v>
      </c>
      <c r="G13" s="42">
        <f t="shared" si="3"/>
        <v>225690</v>
      </c>
      <c r="H13" s="42">
        <f t="shared" si="3"/>
        <v>256217</v>
      </c>
      <c r="I13" s="42">
        <f t="shared" si="3"/>
        <v>347961</v>
      </c>
      <c r="J13" s="42">
        <f t="shared" si="3"/>
        <v>116046</v>
      </c>
      <c r="K13" s="38">
        <f t="shared" si="1"/>
        <v>2207544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1.061506624829185</v>
      </c>
      <c r="C18" s="39">
        <v>1.123228781024053</v>
      </c>
      <c r="D18" s="39">
        <v>1.051473441624798</v>
      </c>
      <c r="E18" s="39">
        <v>1.304612436301657</v>
      </c>
      <c r="F18" s="39">
        <v>0.959080998207476</v>
      </c>
      <c r="G18" s="39">
        <v>1.067192214561659</v>
      </c>
      <c r="H18" s="39">
        <v>1.084515010607007</v>
      </c>
      <c r="I18" s="39">
        <v>1.012104089948735</v>
      </c>
      <c r="J18" s="39">
        <v>1.02544240896885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1768030.36</v>
      </c>
      <c r="C20" s="36">
        <f aca="true" t="shared" si="4" ref="C20:J20">SUM(C21:C30)</f>
        <v>1666763.54</v>
      </c>
      <c r="D20" s="36">
        <f t="shared" si="4"/>
        <v>2063359.0399999998</v>
      </c>
      <c r="E20" s="36">
        <f t="shared" si="4"/>
        <v>1265776.7399999998</v>
      </c>
      <c r="F20" s="36">
        <f t="shared" si="4"/>
        <v>1266140.71</v>
      </c>
      <c r="G20" s="36">
        <f t="shared" si="4"/>
        <v>1391945.4999999998</v>
      </c>
      <c r="H20" s="36">
        <f t="shared" si="4"/>
        <v>1267727.4700000002</v>
      </c>
      <c r="I20" s="36">
        <f t="shared" si="4"/>
        <v>1747326.7600000002</v>
      </c>
      <c r="J20" s="36">
        <f t="shared" si="4"/>
        <v>616782.0700000001</v>
      </c>
      <c r="K20" s="36">
        <f aca="true" t="shared" si="5" ref="K20:K29">SUM(B20:J20)</f>
        <v>13053852.19</v>
      </c>
      <c r="L20"/>
      <c r="M20"/>
      <c r="N20"/>
    </row>
    <row r="21" spans="1:14" ht="16.5" customHeight="1">
      <c r="A21" s="35" t="s">
        <v>28</v>
      </c>
      <c r="B21" s="58">
        <f>ROUND((B15+B16)*B7,2)</f>
        <v>1606347.24</v>
      </c>
      <c r="C21" s="58">
        <f>ROUND((C15+C16)*C7,2)</f>
        <v>1432884.48</v>
      </c>
      <c r="D21" s="58">
        <f aca="true" t="shared" si="6" ref="D21:J21">ROUND((D15+D16)*D7,2)</f>
        <v>1898285.64</v>
      </c>
      <c r="E21" s="58">
        <f t="shared" si="6"/>
        <v>933612.94</v>
      </c>
      <c r="F21" s="58">
        <f t="shared" si="6"/>
        <v>1276694.24</v>
      </c>
      <c r="G21" s="58">
        <f t="shared" si="6"/>
        <v>1261789.28</v>
      </c>
      <c r="H21" s="58">
        <f t="shared" si="6"/>
        <v>1125017.47</v>
      </c>
      <c r="I21" s="58">
        <f t="shared" si="6"/>
        <v>1583088.74</v>
      </c>
      <c r="J21" s="58">
        <f t="shared" si="6"/>
        <v>580475.65</v>
      </c>
      <c r="K21" s="30">
        <f t="shared" si="5"/>
        <v>11698195.68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98801</v>
      </c>
      <c r="C22" s="30">
        <f t="shared" si="7"/>
        <v>176572.61</v>
      </c>
      <c r="D22" s="30">
        <f t="shared" si="7"/>
        <v>97711.3</v>
      </c>
      <c r="E22" s="30">
        <f t="shared" si="7"/>
        <v>284390.11</v>
      </c>
      <c r="F22" s="30">
        <f t="shared" si="7"/>
        <v>-52241.05</v>
      </c>
      <c r="G22" s="30">
        <f t="shared" si="7"/>
        <v>84782.42</v>
      </c>
      <c r="H22" s="30">
        <f t="shared" si="7"/>
        <v>95080.86</v>
      </c>
      <c r="I22" s="30">
        <f t="shared" si="7"/>
        <v>19161.85</v>
      </c>
      <c r="J22" s="30">
        <f t="shared" si="7"/>
        <v>14768.7</v>
      </c>
      <c r="K22" s="30">
        <f t="shared" si="5"/>
        <v>819027.7999999999</v>
      </c>
      <c r="L22"/>
      <c r="M22"/>
      <c r="N22"/>
    </row>
    <row r="23" spans="1:14" ht="16.5" customHeight="1">
      <c r="A23" s="18" t="s">
        <v>26</v>
      </c>
      <c r="B23" s="30">
        <v>58469.11</v>
      </c>
      <c r="C23" s="30">
        <v>51322</v>
      </c>
      <c r="D23" s="30">
        <v>59069.15</v>
      </c>
      <c r="E23" s="30">
        <v>40679.58</v>
      </c>
      <c r="F23" s="30">
        <v>38081.79</v>
      </c>
      <c r="G23" s="30">
        <v>41582.72</v>
      </c>
      <c r="H23" s="30">
        <v>42158.37</v>
      </c>
      <c r="I23" s="30">
        <v>67217.53</v>
      </c>
      <c r="J23" s="30">
        <v>18836.8</v>
      </c>
      <c r="K23" s="30">
        <f t="shared" si="5"/>
        <v>417417.05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1388.72</v>
      </c>
      <c r="C26" s="30">
        <v>1309.75</v>
      </c>
      <c r="D26" s="30">
        <v>1620.17</v>
      </c>
      <c r="E26" s="30">
        <v>993.89</v>
      </c>
      <c r="F26" s="30">
        <v>993.89</v>
      </c>
      <c r="G26" s="30">
        <v>1094.64</v>
      </c>
      <c r="H26" s="30">
        <v>996.61</v>
      </c>
      <c r="I26" s="30">
        <v>1372.38</v>
      </c>
      <c r="J26" s="30">
        <v>484.69</v>
      </c>
      <c r="K26" s="30">
        <f t="shared" si="5"/>
        <v>10254.740000000003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71646.03</v>
      </c>
      <c r="J29" s="30">
        <v>0</v>
      </c>
      <c r="K29" s="30">
        <f t="shared" si="5"/>
        <v>71646.03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-103831.54999999999</v>
      </c>
      <c r="C32" s="30">
        <f t="shared" si="8"/>
        <v>-81184.59999999999</v>
      </c>
      <c r="D32" s="30">
        <f t="shared" si="8"/>
        <v>-105307.37999999999</v>
      </c>
      <c r="E32" s="30">
        <f t="shared" si="8"/>
        <v>-94505.72</v>
      </c>
      <c r="F32" s="30">
        <f t="shared" si="8"/>
        <v>-52430.4</v>
      </c>
      <c r="G32" s="30">
        <f t="shared" si="8"/>
        <v>-70670.35</v>
      </c>
      <c r="H32" s="30">
        <f t="shared" si="8"/>
        <v>-30476.36</v>
      </c>
      <c r="I32" s="30">
        <f t="shared" si="8"/>
        <v>-82439.7</v>
      </c>
      <c r="J32" s="30">
        <f t="shared" si="8"/>
        <v>-25122.48000000001</v>
      </c>
      <c r="K32" s="30">
        <f aca="true" t="shared" si="9" ref="K32:K40">SUM(B32:J32)</f>
        <v>-645968.5399999999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-103831.54999999999</v>
      </c>
      <c r="C33" s="30">
        <f t="shared" si="10"/>
        <v>-81184.59999999999</v>
      </c>
      <c r="D33" s="30">
        <f t="shared" si="10"/>
        <v>-81913.15000000001</v>
      </c>
      <c r="E33" s="30">
        <f t="shared" si="10"/>
        <v>-94505.72</v>
      </c>
      <c r="F33" s="30">
        <f t="shared" si="10"/>
        <v>-52430.4</v>
      </c>
      <c r="G33" s="30">
        <f t="shared" si="10"/>
        <v>-70670.35</v>
      </c>
      <c r="H33" s="30">
        <f t="shared" si="10"/>
        <v>-30476.36</v>
      </c>
      <c r="I33" s="30">
        <f t="shared" si="10"/>
        <v>-82439.7</v>
      </c>
      <c r="J33" s="30">
        <f t="shared" si="10"/>
        <v>-18349.97</v>
      </c>
      <c r="K33" s="30">
        <f t="shared" si="9"/>
        <v>-615801.7999999999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-72098.4</v>
      </c>
      <c r="C34" s="30">
        <f t="shared" si="11"/>
        <v>-73273.2</v>
      </c>
      <c r="D34" s="30">
        <f t="shared" si="11"/>
        <v>-67174.8</v>
      </c>
      <c r="E34" s="30">
        <f t="shared" si="11"/>
        <v>-46622.4</v>
      </c>
      <c r="F34" s="30">
        <f t="shared" si="11"/>
        <v>-52430.4</v>
      </c>
      <c r="G34" s="30">
        <f t="shared" si="11"/>
        <v>-29123.6</v>
      </c>
      <c r="H34" s="30">
        <f t="shared" si="11"/>
        <v>-23892</v>
      </c>
      <c r="I34" s="30">
        <f t="shared" si="11"/>
        <v>-72164.4</v>
      </c>
      <c r="J34" s="30">
        <f t="shared" si="11"/>
        <v>-15180</v>
      </c>
      <c r="K34" s="30">
        <f t="shared" si="9"/>
        <v>-451959.19999999995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-31733.15</v>
      </c>
      <c r="C37" s="30">
        <v>-7911.4</v>
      </c>
      <c r="D37" s="30">
        <v>-14738.35</v>
      </c>
      <c r="E37" s="30">
        <v>-47883.32</v>
      </c>
      <c r="F37" s="26">
        <v>0</v>
      </c>
      <c r="G37" s="30">
        <v>-41546.75</v>
      </c>
      <c r="H37" s="30">
        <v>-6584.36</v>
      </c>
      <c r="I37" s="30">
        <v>-10275.3</v>
      </c>
      <c r="J37" s="30">
        <v>-3169.97</v>
      </c>
      <c r="K37" s="30">
        <f t="shared" si="9"/>
        <v>-163842.59999999998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1664198.81</v>
      </c>
      <c r="C55" s="27">
        <f t="shared" si="15"/>
        <v>1585578.94</v>
      </c>
      <c r="D55" s="27">
        <f t="shared" si="15"/>
        <v>1958051.66</v>
      </c>
      <c r="E55" s="27">
        <f t="shared" si="15"/>
        <v>1171271.0199999998</v>
      </c>
      <c r="F55" s="27">
        <f t="shared" si="15"/>
        <v>1213710.31</v>
      </c>
      <c r="G55" s="27">
        <f t="shared" si="15"/>
        <v>1321275.1499999997</v>
      </c>
      <c r="H55" s="27">
        <f t="shared" si="15"/>
        <v>1237251.11</v>
      </c>
      <c r="I55" s="27">
        <f t="shared" si="15"/>
        <v>1664887.0600000003</v>
      </c>
      <c r="J55" s="27">
        <f t="shared" si="15"/>
        <v>591659.5900000001</v>
      </c>
      <c r="K55" s="20">
        <f>SUM(B55:J55)</f>
        <v>12407883.65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1664198.8099999998</v>
      </c>
      <c r="C61" s="10">
        <f t="shared" si="17"/>
        <v>1585578.94</v>
      </c>
      <c r="D61" s="10">
        <f t="shared" si="17"/>
        <v>1958051.66</v>
      </c>
      <c r="E61" s="10">
        <f t="shared" si="17"/>
        <v>1171271.02</v>
      </c>
      <c r="F61" s="10">
        <f t="shared" si="17"/>
        <v>1213710.31</v>
      </c>
      <c r="G61" s="10">
        <f t="shared" si="17"/>
        <v>1321275.15</v>
      </c>
      <c r="H61" s="10">
        <f t="shared" si="17"/>
        <v>1237251.11</v>
      </c>
      <c r="I61" s="10">
        <f>SUM(I62:I74)</f>
        <v>1664887.06</v>
      </c>
      <c r="J61" s="10">
        <f t="shared" si="17"/>
        <v>591659.59</v>
      </c>
      <c r="K61" s="5">
        <f>SUM(K62:K74)</f>
        <v>12407883.65</v>
      </c>
      <c r="L61" s="9"/>
    </row>
    <row r="62" spans="1:12" ht="16.5" customHeight="1">
      <c r="A62" s="7" t="s">
        <v>56</v>
      </c>
      <c r="B62" s="8">
        <v>1457338.9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1457338.9</v>
      </c>
      <c r="L62"/>
    </row>
    <row r="63" spans="1:12" ht="16.5" customHeight="1">
      <c r="A63" s="7" t="s">
        <v>57</v>
      </c>
      <c r="B63" s="8">
        <v>206859.91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206859.91</v>
      </c>
      <c r="L63"/>
    </row>
    <row r="64" spans="1:12" ht="16.5" customHeight="1">
      <c r="A64" s="7" t="s">
        <v>4</v>
      </c>
      <c r="B64" s="6">
        <v>0</v>
      </c>
      <c r="C64" s="8">
        <v>1585578.94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1585578.94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1958051.66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1958051.66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1171271.02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1171271.02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1213710.31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1213710.31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1321275.15</v>
      </c>
      <c r="H68" s="6">
        <v>0</v>
      </c>
      <c r="I68" s="6">
        <v>0</v>
      </c>
      <c r="J68" s="6">
        <v>0</v>
      </c>
      <c r="K68" s="5">
        <f t="shared" si="18"/>
        <v>1321275.15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1237251.11</v>
      </c>
      <c r="I69" s="6">
        <v>0</v>
      </c>
      <c r="J69" s="6">
        <v>0</v>
      </c>
      <c r="K69" s="5">
        <f t="shared" si="18"/>
        <v>1237251.11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602356.14</v>
      </c>
      <c r="J71" s="6">
        <v>0</v>
      </c>
      <c r="K71" s="5">
        <f t="shared" si="18"/>
        <v>602356.14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1062530.92</v>
      </c>
      <c r="J72" s="6">
        <v>0</v>
      </c>
      <c r="K72" s="5">
        <f t="shared" si="18"/>
        <v>1062530.92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591659.59</v>
      </c>
      <c r="K73" s="5">
        <f t="shared" si="18"/>
        <v>591659.59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2024-03-13T17:38:12Z</dcterms:modified>
  <cp:category/>
  <cp:version/>
  <cp:contentType/>
  <cp:contentStatus/>
</cp:coreProperties>
</file>