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2.prodam\smads_GSUAS_COVS\SPGEO_GEO\2025\DEMANDAS\Atualizacao_Site\Correcao_Retroativa\2019\CADUNICO_SITE_2019\"/>
    </mc:Choice>
  </mc:AlternateContent>
  <xr:revisionPtr revIDLastSave="0" documentId="13_ncr:1_{1DB0E5EB-C5DB-45B2-A687-8C731B4C6B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ant. Macrorreg., Sub. e Dist." sheetId="3" r:id="rId1"/>
  </sheets>
  <definedNames>
    <definedName name="_xlnm.Database">#REF!</definedName>
    <definedName name="Listagem_de_Famílias">#REF!</definedName>
    <definedName name="x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5" i="3" l="1"/>
  <c r="D100" i="3"/>
  <c r="D93" i="3"/>
  <c r="D86" i="3"/>
  <c r="D82" i="3"/>
  <c r="D79" i="3"/>
  <c r="D76" i="3"/>
  <c r="D116" i="3"/>
  <c r="D112" i="3"/>
  <c r="D110" i="3"/>
  <c r="D138" i="3"/>
  <c r="D134" i="3"/>
  <c r="D131" i="3"/>
  <c r="D128" i="3"/>
  <c r="D125" i="3"/>
  <c r="D121" i="3"/>
  <c r="D71" i="3"/>
  <c r="D67" i="3"/>
  <c r="D63" i="3"/>
  <c r="D59" i="3"/>
  <c r="D55" i="3"/>
  <c r="D51" i="3"/>
  <c r="D46" i="3"/>
  <c r="D43" i="3"/>
  <c r="D40" i="3"/>
  <c r="D37" i="3"/>
  <c r="D34" i="3"/>
  <c r="D32" i="3"/>
  <c r="D29" i="3"/>
  <c r="D24" i="3"/>
  <c r="D17" i="3"/>
  <c r="D12" i="3"/>
  <c r="D72" i="3" l="1"/>
  <c r="D87" i="3"/>
  <c r="D35" i="3"/>
  <c r="D60" i="3"/>
  <c r="D13" i="3"/>
  <c r="D139" i="3" l="1"/>
  <c r="D106" i="3"/>
  <c r="D117" i="3"/>
  <c r="D140" i="3" l="1"/>
  <c r="D142" i="3" s="1"/>
</calcChain>
</file>

<file path=xl/sharedStrings.xml><?xml version="1.0" encoding="utf-8"?>
<sst xmlns="http://schemas.openxmlformats.org/spreadsheetml/2006/main" count="187" uniqueCount="149">
  <si>
    <t>M'BOI MIRIM</t>
  </si>
  <si>
    <t>SUL 2</t>
  </si>
  <si>
    <t>LESTE 2</t>
  </si>
  <si>
    <t>LAPA</t>
  </si>
  <si>
    <t>OESTE</t>
  </si>
  <si>
    <t>NORTE 2</t>
  </si>
  <si>
    <t>LESTE 1</t>
  </si>
  <si>
    <t>CAMPO LIMPO</t>
  </si>
  <si>
    <t>PINHEIROS</t>
  </si>
  <si>
    <t>MOOCA</t>
  </si>
  <si>
    <t>GUAIANASES</t>
  </si>
  <si>
    <t>JABAQUARA</t>
  </si>
  <si>
    <t>SUL 1</t>
  </si>
  <si>
    <t>NORTE 1</t>
  </si>
  <si>
    <t>IPIRANGA</t>
  </si>
  <si>
    <t>ITAIM PAULISTA</t>
  </si>
  <si>
    <t>CAPELA DO SOCORRO</t>
  </si>
  <si>
    <t>PENHA</t>
  </si>
  <si>
    <t>ITAQUERA</t>
  </si>
  <si>
    <t>SAPOPEMBA</t>
  </si>
  <si>
    <t>CENTRO</t>
  </si>
  <si>
    <t>SANTO AMARO</t>
  </si>
  <si>
    <t>PARELHEIROS</t>
  </si>
  <si>
    <t>ERMELINO MATARAZZO</t>
  </si>
  <si>
    <t>SÉ</t>
  </si>
  <si>
    <t>Bela Vista</t>
  </si>
  <si>
    <t>Bom Retiro</t>
  </si>
  <si>
    <t>Cambuci</t>
  </si>
  <si>
    <t>Consolação</t>
  </si>
  <si>
    <t>Liberdade</t>
  </si>
  <si>
    <t>República</t>
  </si>
  <si>
    <t>Sé</t>
  </si>
  <si>
    <t>Total da Macrorregião</t>
  </si>
  <si>
    <t>Aricanduva</t>
  </si>
  <si>
    <t>Carrão</t>
  </si>
  <si>
    <t>Água Rasa</t>
  </si>
  <si>
    <t>Belém</t>
  </si>
  <si>
    <t>Brás</t>
  </si>
  <si>
    <t>Mooca</t>
  </si>
  <si>
    <t>Pari</t>
  </si>
  <si>
    <t>Tatuapé</t>
  </si>
  <si>
    <t>Artur Alvim</t>
  </si>
  <si>
    <t>Cangaíba</t>
  </si>
  <si>
    <t>Penha</t>
  </si>
  <si>
    <t>Sapopemba</t>
  </si>
  <si>
    <t>Ponte Rasa</t>
  </si>
  <si>
    <t>Guaianases</t>
  </si>
  <si>
    <t>Lajeado</t>
  </si>
  <si>
    <t>Itaim Paulista</t>
  </si>
  <si>
    <t>Itaquera</t>
  </si>
  <si>
    <t>José Bonifácio</t>
  </si>
  <si>
    <t>Iguatemi</t>
  </si>
  <si>
    <t>Jaçanã</t>
  </si>
  <si>
    <t>Tremembé</t>
  </si>
  <si>
    <t>Mandaqui</t>
  </si>
  <si>
    <t>Santana</t>
  </si>
  <si>
    <t>Tucuruvi</t>
  </si>
  <si>
    <t>Cachoeirinha</t>
  </si>
  <si>
    <t>Casa Verde</t>
  </si>
  <si>
    <t>Limão</t>
  </si>
  <si>
    <t>Brasilândia</t>
  </si>
  <si>
    <t>Freguesia do Ó</t>
  </si>
  <si>
    <t>Anhanguera</t>
  </si>
  <si>
    <t>Perus</t>
  </si>
  <si>
    <t>Jaraguá</t>
  </si>
  <si>
    <t>Pirituba</t>
  </si>
  <si>
    <t>BUTANTÃ</t>
  </si>
  <si>
    <t>Butantã</t>
  </si>
  <si>
    <t>Morumbi</t>
  </si>
  <si>
    <t>Raposo Tavares</t>
  </si>
  <si>
    <t>Rio Pequeno</t>
  </si>
  <si>
    <t>Barra Funda</t>
  </si>
  <si>
    <t>Jaguara</t>
  </si>
  <si>
    <t>Jaguaré</t>
  </si>
  <si>
    <t>Lapa</t>
  </si>
  <si>
    <t>Perdizes</t>
  </si>
  <si>
    <t>Alto de Pinheiros</t>
  </si>
  <si>
    <t>Itaim Bibi</t>
  </si>
  <si>
    <t>Pinheiros</t>
  </si>
  <si>
    <t>Cursino</t>
  </si>
  <si>
    <t>Ipiranga</t>
  </si>
  <si>
    <t>Sacomã</t>
  </si>
  <si>
    <t>Jabaquara</t>
  </si>
  <si>
    <t>Moema</t>
  </si>
  <si>
    <t>Saúde</t>
  </si>
  <si>
    <t>Campo Limpo</t>
  </si>
  <si>
    <t>Capão Redondo</t>
  </si>
  <si>
    <t>Grajaú</t>
  </si>
  <si>
    <t>Socorro</t>
  </si>
  <si>
    <t>Pedreira</t>
  </si>
  <si>
    <t>Marsilac</t>
  </si>
  <si>
    <t>Parelheiros</t>
  </si>
  <si>
    <t>Campo Belo</t>
  </si>
  <si>
    <t>Campo Grande</t>
  </si>
  <si>
    <t>FREGUESIA-BRASILÂNDIA</t>
  </si>
  <si>
    <t>Santa Cecília</t>
  </si>
  <si>
    <t>Vila Formosa</t>
  </si>
  <si>
    <t>Vila Matilde</t>
  </si>
  <si>
    <t>Vila Prudente</t>
  </si>
  <si>
    <t>São Lucas</t>
  </si>
  <si>
    <t>Cidade Tiradentes</t>
  </si>
  <si>
    <t>Ermelino Matarazzo</t>
  </si>
  <si>
    <t>ARICANDUVA-FORMOSA-CARRÃO</t>
  </si>
  <si>
    <t>VILA PRUDENTE</t>
  </si>
  <si>
    <t>CIDADE TIRADENTES</t>
  </si>
  <si>
    <t>Vila Curuçá</t>
  </si>
  <si>
    <t>Cidade Líder</t>
  </si>
  <si>
    <t>Parque do Carmo</t>
  </si>
  <si>
    <t>São Mateus</t>
  </si>
  <si>
    <t>São Rafael</t>
  </si>
  <si>
    <t>Jardim Helena</t>
  </si>
  <si>
    <t>São Miguel</t>
  </si>
  <si>
    <t>Vila Jacuí</t>
  </si>
  <si>
    <t>SÃO MIGUEL</t>
  </si>
  <si>
    <t>SÃO MATEUS</t>
  </si>
  <si>
    <t>JAÇANÃ-TREMEMBÉ</t>
  </si>
  <si>
    <t>SANTANA-TUCURUVI</t>
  </si>
  <si>
    <t>VILA MARIA-VILA GUILHERME</t>
  </si>
  <si>
    <t>Vila Medeiros</t>
  </si>
  <si>
    <t>Vila Guilherme</t>
  </si>
  <si>
    <t>Vila Maria</t>
  </si>
  <si>
    <t>CASA VERDE-CACHOEIRINHA</t>
  </si>
  <si>
    <t>São Domingos</t>
  </si>
  <si>
    <t>Vila Sônia</t>
  </si>
  <si>
    <t>Vila Leopoldina</t>
  </si>
  <si>
    <t>Jardim Paulista</t>
  </si>
  <si>
    <t>Vila Mariana</t>
  </si>
  <si>
    <t>VILA MARIANA</t>
  </si>
  <si>
    <t>Vila Andrade</t>
  </si>
  <si>
    <t>Cidade Dutra</t>
  </si>
  <si>
    <t>Cidade Ademar</t>
  </si>
  <si>
    <t>CIDADE ADEMAR</t>
  </si>
  <si>
    <t>Jardim Ângela</t>
  </si>
  <si>
    <t>Jardim São Luis</t>
  </si>
  <si>
    <t>Santo Amaro</t>
  </si>
  <si>
    <t>SUBPREFEITURAS</t>
  </si>
  <si>
    <t>DISTRITOS</t>
  </si>
  <si>
    <t>TOTAL DE FAMÍLIAS</t>
  </si>
  <si>
    <t>MACRORREGIÕES</t>
  </si>
  <si>
    <t>Subtotal</t>
  </si>
  <si>
    <t>TOTAL LOCALIZADOS</t>
  </si>
  <si>
    <t>TOTAL NÃO LOCALIZADOS</t>
  </si>
  <si>
    <t>TOTAL GERAL</t>
  </si>
  <si>
    <t>PIRITUBA-JARAGUÁ</t>
  </si>
  <si>
    <t>PERUS</t>
  </si>
  <si>
    <t>DISTRIBUIÇÃO DAS FAMÍLIAS CADASTRADAS NO CADÚNICO, SEGUNDO MACRORREGIÕES, SUBPREFEITURAS E DISTRITOS DO MUNICÍPIO DE SÃO PAULO, JANEIRO DE 2019</t>
  </si>
  <si>
    <r>
      <rPr>
        <b/>
        <sz val="11"/>
        <color theme="1"/>
        <rFont val="Calibri"/>
        <family val="2"/>
        <scheme val="minor"/>
      </rPr>
      <t>Fonte:</t>
    </r>
    <r>
      <rPr>
        <sz val="11"/>
        <color theme="1"/>
        <rFont val="Calibri"/>
        <family val="2"/>
        <scheme val="minor"/>
      </rPr>
      <t xml:space="preserve"> SMADS/GSUAS/CGB (Janeiro, 2019)</t>
    </r>
  </si>
  <si>
    <r>
      <rPr>
        <b/>
        <sz val="11"/>
        <color theme="1"/>
        <rFont val="Calibri"/>
        <family val="2"/>
        <scheme val="minor"/>
      </rPr>
      <t>Elaboração:</t>
    </r>
    <r>
      <rPr>
        <sz val="11"/>
        <color theme="1"/>
        <rFont val="Calibri"/>
        <family val="2"/>
        <scheme val="minor"/>
      </rPr>
      <t xml:space="preserve"> SMADS/GSUAS/COVS/DPGeo - Divisão de Pesquisa e Georreferenciamento (Junho, 2025)</t>
    </r>
  </si>
  <si>
    <r>
      <rPr>
        <b/>
        <sz val="11"/>
        <color rgb="FFFF0000"/>
        <rFont val="Calibri"/>
        <family val="2"/>
        <scheme val="minor"/>
      </rPr>
      <t>Nota:</t>
    </r>
    <r>
      <rPr>
        <sz val="11"/>
        <color rgb="FFFF0000"/>
        <rFont val="Calibri"/>
        <family val="2"/>
        <scheme val="minor"/>
      </rPr>
      <t xml:space="preserve"> Total de Registros: 1.266.117. Total de Registros Não Localizados: 72.995 (5.77%).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</si>
</sst>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MS Sans Serif"/>
      <family val="2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47">
    <xf numFmtId="0" fontId="0" fillId="0" borderId="0" xfId="0"/>
    <xf numFmtId="0" fontId="18" fillId="0" borderId="0" xfId="0" applyFont="1" applyAlignment="1">
      <alignment vertical="center"/>
    </xf>
    <xf numFmtId="0" fontId="16" fillId="33" borderId="10" xfId="0" applyFont="1" applyFill="1" applyBorder="1" applyAlignment="1">
      <alignment vertical="center" wrapText="1"/>
    </xf>
    <xf numFmtId="0" fontId="16" fillId="37" borderId="15" xfId="0" applyFont="1" applyFill="1" applyBorder="1" applyAlignment="1">
      <alignment horizontal="center" vertical="center" wrapText="1"/>
    </xf>
    <xf numFmtId="0" fontId="16" fillId="37" borderId="11" xfId="0" applyFont="1" applyFill="1" applyBorder="1" applyAlignment="1">
      <alignment horizontal="center" vertical="center" wrapText="1"/>
    </xf>
    <xf numFmtId="0" fontId="16" fillId="37" borderId="14" xfId="0" applyFont="1" applyFill="1" applyBorder="1" applyAlignment="1">
      <alignment horizontal="center" vertical="center" wrapText="1"/>
    </xf>
    <xf numFmtId="3" fontId="19" fillId="37" borderId="27" xfId="0" applyNumberFormat="1" applyFont="1" applyFill="1" applyBorder="1" applyAlignment="1">
      <alignment vertical="center"/>
    </xf>
    <xf numFmtId="3" fontId="16" fillId="33" borderId="18" xfId="0" applyNumberFormat="1" applyFont="1" applyFill="1" applyBorder="1" applyAlignment="1">
      <alignment vertical="center"/>
    </xf>
    <xf numFmtId="3" fontId="16" fillId="36" borderId="20" xfId="0" applyNumberFormat="1" applyFont="1" applyFill="1" applyBorder="1" applyAlignment="1">
      <alignment vertical="center"/>
    </xf>
    <xf numFmtId="3" fontId="16" fillId="34" borderId="40" xfId="0" applyNumberFormat="1" applyFont="1" applyFill="1" applyBorder="1" applyAlignment="1">
      <alignment vertical="center"/>
    </xf>
    <xf numFmtId="3" fontId="16" fillId="34" borderId="26" xfId="0" applyNumberFormat="1" applyFont="1" applyFill="1" applyBorder="1" applyAlignment="1">
      <alignment vertical="center"/>
    </xf>
    <xf numFmtId="0" fontId="22" fillId="38" borderId="23" xfId="0" applyFont="1" applyFill="1" applyBorder="1" applyAlignment="1">
      <alignment vertical="center"/>
    </xf>
    <xf numFmtId="3" fontId="24" fillId="38" borderId="21" xfId="0" applyNumberFormat="1" applyFont="1" applyFill="1" applyBorder="1" applyAlignment="1">
      <alignment vertical="center"/>
    </xf>
    <xf numFmtId="0" fontId="22" fillId="38" borderId="16" xfId="0" applyFont="1" applyFill="1" applyBorder="1" applyAlignment="1">
      <alignment vertical="center"/>
    </xf>
    <xf numFmtId="3" fontId="24" fillId="38" borderId="22" xfId="0" applyNumberFormat="1" applyFont="1" applyFill="1" applyBorder="1" applyAlignment="1">
      <alignment vertical="center"/>
    </xf>
    <xf numFmtId="0" fontId="22" fillId="38" borderId="25" xfId="0" applyFont="1" applyFill="1" applyBorder="1" applyAlignment="1">
      <alignment vertical="center"/>
    </xf>
    <xf numFmtId="3" fontId="24" fillId="38" borderId="26" xfId="0" applyNumberFormat="1" applyFont="1" applyFill="1" applyBorder="1" applyAlignment="1">
      <alignment vertical="center"/>
    </xf>
    <xf numFmtId="0" fontId="23" fillId="38" borderId="37" xfId="0" applyFont="1" applyFill="1" applyBorder="1" applyAlignment="1">
      <alignment horizontal="center" vertical="center"/>
    </xf>
    <xf numFmtId="0" fontId="23" fillId="38" borderId="29" xfId="0" applyFont="1" applyFill="1" applyBorder="1" applyAlignment="1">
      <alignment horizontal="center" vertical="center"/>
    </xf>
    <xf numFmtId="0" fontId="22" fillId="38" borderId="24" xfId="0" applyFont="1" applyFill="1" applyBorder="1" applyAlignment="1">
      <alignment vertical="center"/>
    </xf>
    <xf numFmtId="3" fontId="24" fillId="38" borderId="20" xfId="0" applyNumberFormat="1" applyFont="1" applyFill="1" applyBorder="1" applyAlignment="1">
      <alignment vertical="center"/>
    </xf>
    <xf numFmtId="0" fontId="25" fillId="37" borderId="19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left" vertical="center"/>
    </xf>
    <xf numFmtId="0" fontId="14" fillId="35" borderId="16" xfId="0" applyFont="1" applyFill="1" applyBorder="1" applyAlignment="1">
      <alignment horizontal="left" vertical="center" wrapText="1"/>
    </xf>
    <xf numFmtId="0" fontId="16" fillId="33" borderId="11" xfId="0" applyFont="1" applyFill="1" applyBorder="1" applyAlignment="1">
      <alignment horizontal="center" vertical="center" wrapText="1"/>
    </xf>
    <xf numFmtId="0" fontId="16" fillId="33" borderId="12" xfId="0" applyFont="1" applyFill="1" applyBorder="1" applyAlignment="1">
      <alignment horizontal="center" vertical="center" wrapText="1"/>
    </xf>
    <xf numFmtId="0" fontId="19" fillId="37" borderId="30" xfId="0" applyFont="1" applyFill="1" applyBorder="1" applyAlignment="1">
      <alignment horizontal="center" vertical="center"/>
    </xf>
    <xf numFmtId="0" fontId="19" fillId="37" borderId="31" xfId="0" applyFont="1" applyFill="1" applyBorder="1" applyAlignment="1">
      <alignment horizontal="center" vertical="center"/>
    </xf>
    <xf numFmtId="0" fontId="19" fillId="37" borderId="32" xfId="0" applyFont="1" applyFill="1" applyBorder="1" applyAlignment="1">
      <alignment horizontal="center" vertical="center"/>
    </xf>
    <xf numFmtId="0" fontId="23" fillId="38" borderId="29" xfId="0" applyFont="1" applyFill="1" applyBorder="1" applyAlignment="1">
      <alignment horizontal="center" vertical="center"/>
    </xf>
    <xf numFmtId="0" fontId="23" fillId="38" borderId="0" xfId="0" applyFont="1" applyFill="1" applyAlignment="1">
      <alignment horizontal="center" vertical="center"/>
    </xf>
    <xf numFmtId="0" fontId="23" fillId="37" borderId="17" xfId="42" applyFont="1" applyFill="1" applyBorder="1" applyAlignment="1">
      <alignment horizontal="right" vertical="center"/>
    </xf>
    <xf numFmtId="0" fontId="23" fillId="38" borderId="34" xfId="0" applyFont="1" applyFill="1" applyBorder="1" applyAlignment="1">
      <alignment horizontal="center" vertical="center"/>
    </xf>
    <xf numFmtId="0" fontId="23" fillId="38" borderId="35" xfId="0" applyFont="1" applyFill="1" applyBorder="1" applyAlignment="1">
      <alignment horizontal="center" vertical="center"/>
    </xf>
    <xf numFmtId="0" fontId="23" fillId="38" borderId="36" xfId="0" applyFont="1" applyFill="1" applyBorder="1" applyAlignment="1">
      <alignment horizontal="center" vertical="center"/>
    </xf>
    <xf numFmtId="0" fontId="26" fillId="33" borderId="33" xfId="0" applyFont="1" applyFill="1" applyBorder="1" applyAlignment="1">
      <alignment horizontal="right" vertical="center"/>
    </xf>
    <xf numFmtId="0" fontId="0" fillId="0" borderId="13" xfId="0" applyBorder="1"/>
    <xf numFmtId="0" fontId="18" fillId="33" borderId="13" xfId="0" applyFont="1" applyFill="1" applyBorder="1" applyAlignment="1">
      <alignment horizontal="right" vertical="center"/>
    </xf>
    <xf numFmtId="0" fontId="16" fillId="36" borderId="42" xfId="0" applyFont="1" applyFill="1" applyBorder="1" applyAlignment="1">
      <alignment horizontal="right" vertical="center"/>
    </xf>
    <xf numFmtId="0" fontId="16" fillId="36" borderId="43" xfId="0" applyFont="1" applyFill="1" applyBorder="1" applyAlignment="1">
      <alignment horizontal="right" vertical="center"/>
    </xf>
    <xf numFmtId="0" fontId="16" fillId="36" borderId="28" xfId="0" applyFont="1" applyFill="1" applyBorder="1" applyAlignment="1">
      <alignment horizontal="right" vertical="center"/>
    </xf>
    <xf numFmtId="0" fontId="16" fillId="34" borderId="41" xfId="0" applyFont="1" applyFill="1" applyBorder="1" applyAlignment="1">
      <alignment horizontal="right" vertical="center"/>
    </xf>
    <xf numFmtId="0" fontId="16" fillId="34" borderId="25" xfId="0" applyFont="1" applyFill="1" applyBorder="1" applyAlignment="1">
      <alignment horizontal="right" vertical="center"/>
    </xf>
    <xf numFmtId="0" fontId="16" fillId="34" borderId="34" xfId="0" applyFont="1" applyFill="1" applyBorder="1" applyAlignment="1">
      <alignment horizontal="right" vertical="center"/>
    </xf>
    <xf numFmtId="0" fontId="16" fillId="34" borderId="38" xfId="0" applyFont="1" applyFill="1" applyBorder="1" applyAlignment="1">
      <alignment horizontal="right" vertical="center"/>
    </xf>
    <xf numFmtId="0" fontId="16" fillId="34" borderId="39" xfId="0" applyFont="1" applyFill="1" applyBorder="1" applyAlignment="1">
      <alignment horizontal="right" vertical="center"/>
    </xf>
    <xf numFmtId="0" fontId="16" fillId="34" borderId="33" xfId="0" applyFont="1" applyFill="1" applyBorder="1" applyAlignment="1">
      <alignment horizontal="right" vertical="center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rmal 2" xfId="42" xr:uid="{00000000-0005-0000-0000-000020000000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57150</xdr:rowOff>
    </xdr:from>
    <xdr:to>
      <xdr:col>0</xdr:col>
      <xdr:colOff>1057275</xdr:colOff>
      <xdr:row>0</xdr:row>
      <xdr:rowOff>567974</xdr:rowOff>
    </xdr:to>
    <xdr:pic>
      <xdr:nvPicPr>
        <xdr:cNvPr id="4" name="Imagem 3" descr="Assistência e Desenvolvimento Social - Centralizado -curvas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0" y="57150"/>
          <a:ext cx="714375" cy="510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46"/>
  <sheetViews>
    <sheetView showGridLines="0" tabSelected="1" topLeftCell="A121" workbookViewId="0">
      <selection activeCell="F6" sqref="F6"/>
    </sheetView>
  </sheetViews>
  <sheetFormatPr defaultRowHeight="12" x14ac:dyDescent="0.25"/>
  <cols>
    <col min="1" max="1" width="20.7109375" style="1" customWidth="1"/>
    <col min="2" max="3" width="25.7109375" style="1" customWidth="1"/>
    <col min="4" max="4" width="20.7109375" style="1" customWidth="1"/>
    <col min="5" max="16384" width="9.140625" style="1"/>
  </cols>
  <sheetData>
    <row r="1" spans="1:4" ht="50.1" customHeight="1" thickBot="1" x14ac:dyDescent="0.3">
      <c r="A1" s="2"/>
      <c r="B1" s="24" t="s">
        <v>145</v>
      </c>
      <c r="C1" s="24"/>
      <c r="D1" s="25"/>
    </row>
    <row r="2" spans="1:4" ht="8.1" customHeight="1" thickBot="1" x14ac:dyDescent="0.3"/>
    <row r="3" spans="1:4" ht="20.100000000000001" customHeight="1" thickBot="1" x14ac:dyDescent="0.3">
      <c r="A3" s="5" t="s">
        <v>138</v>
      </c>
      <c r="B3" s="4" t="s">
        <v>135</v>
      </c>
      <c r="C3" s="3" t="s">
        <v>136</v>
      </c>
      <c r="D3" s="21" t="s">
        <v>137</v>
      </c>
    </row>
    <row r="4" spans="1:4" ht="15" customHeight="1" x14ac:dyDescent="0.25">
      <c r="A4" s="26" t="s">
        <v>20</v>
      </c>
      <c r="B4" s="29" t="s">
        <v>24</v>
      </c>
      <c r="C4" s="11" t="s">
        <v>25</v>
      </c>
      <c r="D4" s="12">
        <v>5110</v>
      </c>
    </row>
    <row r="5" spans="1:4" ht="15" customHeight="1" x14ac:dyDescent="0.25">
      <c r="A5" s="27"/>
      <c r="B5" s="30"/>
      <c r="C5" s="13" t="s">
        <v>26</v>
      </c>
      <c r="D5" s="14">
        <v>5670</v>
      </c>
    </row>
    <row r="6" spans="1:4" ht="15" customHeight="1" x14ac:dyDescent="0.25">
      <c r="A6" s="27"/>
      <c r="B6" s="30"/>
      <c r="C6" s="13" t="s">
        <v>27</v>
      </c>
      <c r="D6" s="14">
        <v>2052</v>
      </c>
    </row>
    <row r="7" spans="1:4" ht="15" customHeight="1" x14ac:dyDescent="0.25">
      <c r="A7" s="27"/>
      <c r="B7" s="30"/>
      <c r="C7" s="13" t="s">
        <v>28</v>
      </c>
      <c r="D7" s="14">
        <v>793</v>
      </c>
    </row>
    <row r="8" spans="1:4" ht="15" customHeight="1" x14ac:dyDescent="0.25">
      <c r="A8" s="27"/>
      <c r="B8" s="30"/>
      <c r="C8" s="13" t="s">
        <v>29</v>
      </c>
      <c r="D8" s="14">
        <v>3096</v>
      </c>
    </row>
    <row r="9" spans="1:4" ht="15" customHeight="1" x14ac:dyDescent="0.25">
      <c r="A9" s="27"/>
      <c r="B9" s="30"/>
      <c r="C9" s="13" t="s">
        <v>30</v>
      </c>
      <c r="D9" s="14">
        <v>7352</v>
      </c>
    </row>
    <row r="10" spans="1:4" ht="15" customHeight="1" x14ac:dyDescent="0.25">
      <c r="A10" s="27"/>
      <c r="B10" s="30"/>
      <c r="C10" s="13" t="s">
        <v>95</v>
      </c>
      <c r="D10" s="14">
        <v>7297</v>
      </c>
    </row>
    <row r="11" spans="1:4" ht="15" customHeight="1" x14ac:dyDescent="0.25">
      <c r="A11" s="27"/>
      <c r="B11" s="30"/>
      <c r="C11" s="15" t="s">
        <v>31</v>
      </c>
      <c r="D11" s="16">
        <v>3709</v>
      </c>
    </row>
    <row r="12" spans="1:4" ht="18" customHeight="1" x14ac:dyDescent="0.25">
      <c r="A12" s="27"/>
      <c r="B12" s="31" t="s">
        <v>139</v>
      </c>
      <c r="C12" s="31"/>
      <c r="D12" s="6">
        <f>SUM(D4:D11)</f>
        <v>35079</v>
      </c>
    </row>
    <row r="13" spans="1:4" ht="18" customHeight="1" thickBot="1" x14ac:dyDescent="0.3">
      <c r="A13" s="28"/>
      <c r="B13" s="35" t="s">
        <v>32</v>
      </c>
      <c r="C13" s="37"/>
      <c r="D13" s="7">
        <f>D12</f>
        <v>35079</v>
      </c>
    </row>
    <row r="14" spans="1:4" ht="15" customHeight="1" x14ac:dyDescent="0.25">
      <c r="A14" s="26" t="s">
        <v>6</v>
      </c>
      <c r="B14" s="29" t="s">
        <v>102</v>
      </c>
      <c r="C14" s="11" t="s">
        <v>33</v>
      </c>
      <c r="D14" s="12">
        <v>7550</v>
      </c>
    </row>
    <row r="15" spans="1:4" ht="15" customHeight="1" x14ac:dyDescent="0.25">
      <c r="A15" s="27"/>
      <c r="B15" s="30"/>
      <c r="C15" s="13" t="s">
        <v>34</v>
      </c>
      <c r="D15" s="14">
        <v>3964</v>
      </c>
    </row>
    <row r="16" spans="1:4" ht="15" customHeight="1" x14ac:dyDescent="0.25">
      <c r="A16" s="27"/>
      <c r="B16" s="30"/>
      <c r="C16" s="15" t="s">
        <v>96</v>
      </c>
      <c r="D16" s="16">
        <v>6881</v>
      </c>
    </row>
    <row r="17" spans="1:4" ht="18" customHeight="1" x14ac:dyDescent="0.25">
      <c r="A17" s="27"/>
      <c r="B17" s="31" t="s">
        <v>139</v>
      </c>
      <c r="C17" s="31"/>
      <c r="D17" s="6">
        <f>SUM(D14:D16)</f>
        <v>18395</v>
      </c>
    </row>
    <row r="18" spans="1:4" ht="15" customHeight="1" x14ac:dyDescent="0.25">
      <c r="A18" s="27"/>
      <c r="B18" s="32" t="s">
        <v>9</v>
      </c>
      <c r="C18" s="13" t="s">
        <v>35</v>
      </c>
      <c r="D18" s="14">
        <v>4073</v>
      </c>
    </row>
    <row r="19" spans="1:4" ht="15" customHeight="1" x14ac:dyDescent="0.25">
      <c r="A19" s="27"/>
      <c r="B19" s="33"/>
      <c r="C19" s="13" t="s">
        <v>36</v>
      </c>
      <c r="D19" s="14">
        <v>9356</v>
      </c>
    </row>
    <row r="20" spans="1:4" ht="15" customHeight="1" x14ac:dyDescent="0.25">
      <c r="A20" s="27"/>
      <c r="B20" s="33"/>
      <c r="C20" s="13" t="s">
        <v>37</v>
      </c>
      <c r="D20" s="14">
        <v>2764</v>
      </c>
    </row>
    <row r="21" spans="1:4" ht="15" customHeight="1" x14ac:dyDescent="0.25">
      <c r="A21" s="27"/>
      <c r="B21" s="33"/>
      <c r="C21" s="13" t="s">
        <v>38</v>
      </c>
      <c r="D21" s="14">
        <v>4353</v>
      </c>
    </row>
    <row r="22" spans="1:4" ht="15" customHeight="1" x14ac:dyDescent="0.25">
      <c r="A22" s="27"/>
      <c r="B22" s="33"/>
      <c r="C22" s="13" t="s">
        <v>39</v>
      </c>
      <c r="D22" s="14">
        <v>2043</v>
      </c>
    </row>
    <row r="23" spans="1:4" ht="15" customHeight="1" x14ac:dyDescent="0.25">
      <c r="A23" s="27"/>
      <c r="B23" s="34"/>
      <c r="C23" s="13" t="s">
        <v>40</v>
      </c>
      <c r="D23" s="14">
        <v>4100</v>
      </c>
    </row>
    <row r="24" spans="1:4" ht="18" customHeight="1" x14ac:dyDescent="0.25">
      <c r="A24" s="27"/>
      <c r="B24" s="31" t="s">
        <v>139</v>
      </c>
      <c r="C24" s="31"/>
      <c r="D24" s="6">
        <f>SUM(D18:D23)</f>
        <v>26689</v>
      </c>
    </row>
    <row r="25" spans="1:4" ht="15" customHeight="1" x14ac:dyDescent="0.25">
      <c r="A25" s="27"/>
      <c r="B25" s="32" t="s">
        <v>17</v>
      </c>
      <c r="C25" s="13" t="s">
        <v>41</v>
      </c>
      <c r="D25" s="14">
        <v>10804</v>
      </c>
    </row>
    <row r="26" spans="1:4" ht="15" customHeight="1" x14ac:dyDescent="0.25">
      <c r="A26" s="27"/>
      <c r="B26" s="33"/>
      <c r="C26" s="13" t="s">
        <v>42</v>
      </c>
      <c r="D26" s="14">
        <v>13779</v>
      </c>
    </row>
    <row r="27" spans="1:4" ht="15" customHeight="1" x14ac:dyDescent="0.25">
      <c r="A27" s="27"/>
      <c r="B27" s="33"/>
      <c r="C27" s="13" t="s">
        <v>43</v>
      </c>
      <c r="D27" s="14">
        <v>10176</v>
      </c>
    </row>
    <row r="28" spans="1:4" ht="15" customHeight="1" x14ac:dyDescent="0.25">
      <c r="A28" s="27"/>
      <c r="B28" s="34"/>
      <c r="C28" s="13" t="s">
        <v>97</v>
      </c>
      <c r="D28" s="14">
        <v>6671</v>
      </c>
    </row>
    <row r="29" spans="1:4" ht="18" customHeight="1" x14ac:dyDescent="0.25">
      <c r="A29" s="27"/>
      <c r="B29" s="31" t="s">
        <v>139</v>
      </c>
      <c r="C29" s="31"/>
      <c r="D29" s="6">
        <f>SUM(D25:D28)</f>
        <v>41430</v>
      </c>
    </row>
    <row r="30" spans="1:4" ht="15" customHeight="1" x14ac:dyDescent="0.25">
      <c r="A30" s="27"/>
      <c r="B30" s="32" t="s">
        <v>103</v>
      </c>
      <c r="C30" s="13" t="s">
        <v>99</v>
      </c>
      <c r="D30" s="14">
        <v>9806</v>
      </c>
    </row>
    <row r="31" spans="1:4" ht="15" customHeight="1" x14ac:dyDescent="0.25">
      <c r="A31" s="27"/>
      <c r="B31" s="34"/>
      <c r="C31" s="13" t="s">
        <v>98</v>
      </c>
      <c r="D31" s="14">
        <v>8064</v>
      </c>
    </row>
    <row r="32" spans="1:4" ht="18" customHeight="1" x14ac:dyDescent="0.25">
      <c r="A32" s="27"/>
      <c r="B32" s="31" t="s">
        <v>139</v>
      </c>
      <c r="C32" s="31"/>
      <c r="D32" s="6">
        <f>SUM(D30:D31)</f>
        <v>17870</v>
      </c>
    </row>
    <row r="33" spans="1:4" ht="15" customHeight="1" x14ac:dyDescent="0.25">
      <c r="A33" s="27"/>
      <c r="B33" s="17" t="s">
        <v>19</v>
      </c>
      <c r="C33" s="13" t="s">
        <v>44</v>
      </c>
      <c r="D33" s="14">
        <v>35475</v>
      </c>
    </row>
    <row r="34" spans="1:4" ht="18" customHeight="1" x14ac:dyDescent="0.25">
      <c r="A34" s="27"/>
      <c r="B34" s="31" t="s">
        <v>139</v>
      </c>
      <c r="C34" s="31"/>
      <c r="D34" s="6">
        <f>SUM(D33)</f>
        <v>35475</v>
      </c>
    </row>
    <row r="35" spans="1:4" ht="18" customHeight="1" thickBot="1" x14ac:dyDescent="0.3">
      <c r="A35" s="28"/>
      <c r="B35" s="35" t="s">
        <v>32</v>
      </c>
      <c r="C35" s="36"/>
      <c r="D35" s="7">
        <f>SUM(D17,D24,D29,D32,D34)</f>
        <v>139859</v>
      </c>
    </row>
    <row r="36" spans="1:4" ht="15" customHeight="1" x14ac:dyDescent="0.25">
      <c r="A36" s="26" t="s">
        <v>2</v>
      </c>
      <c r="B36" s="18" t="s">
        <v>104</v>
      </c>
      <c r="C36" s="19" t="s">
        <v>100</v>
      </c>
      <c r="D36" s="20">
        <v>29976</v>
      </c>
    </row>
    <row r="37" spans="1:4" ht="18" customHeight="1" x14ac:dyDescent="0.25">
      <c r="A37" s="27"/>
      <c r="B37" s="31" t="s">
        <v>139</v>
      </c>
      <c r="C37" s="31"/>
      <c r="D37" s="6">
        <f>D36</f>
        <v>29976</v>
      </c>
    </row>
    <row r="38" spans="1:4" ht="15" customHeight="1" x14ac:dyDescent="0.25">
      <c r="A38" s="27"/>
      <c r="B38" s="32" t="s">
        <v>23</v>
      </c>
      <c r="C38" s="13" t="s">
        <v>101</v>
      </c>
      <c r="D38" s="14">
        <v>16077</v>
      </c>
    </row>
    <row r="39" spans="1:4" ht="15" customHeight="1" x14ac:dyDescent="0.25">
      <c r="A39" s="27"/>
      <c r="B39" s="34"/>
      <c r="C39" s="13" t="s">
        <v>45</v>
      </c>
      <c r="D39" s="14">
        <v>8260</v>
      </c>
    </row>
    <row r="40" spans="1:4" ht="18" customHeight="1" x14ac:dyDescent="0.25">
      <c r="A40" s="27"/>
      <c r="B40" s="31" t="s">
        <v>139</v>
      </c>
      <c r="C40" s="31"/>
      <c r="D40" s="6">
        <f>SUM(D38:D39)</f>
        <v>24337</v>
      </c>
    </row>
    <row r="41" spans="1:4" ht="15" customHeight="1" x14ac:dyDescent="0.25">
      <c r="A41" s="27"/>
      <c r="B41" s="32" t="s">
        <v>10</v>
      </c>
      <c r="C41" s="13" t="s">
        <v>46</v>
      </c>
      <c r="D41" s="14">
        <v>16018</v>
      </c>
    </row>
    <row r="42" spans="1:4" ht="15" customHeight="1" x14ac:dyDescent="0.25">
      <c r="A42" s="27"/>
      <c r="B42" s="34"/>
      <c r="C42" s="13" t="s">
        <v>47</v>
      </c>
      <c r="D42" s="14">
        <v>27450</v>
      </c>
    </row>
    <row r="43" spans="1:4" ht="18" customHeight="1" x14ac:dyDescent="0.25">
      <c r="A43" s="27"/>
      <c r="B43" s="31" t="s">
        <v>139</v>
      </c>
      <c r="C43" s="31"/>
      <c r="D43" s="6">
        <f>SUM(D41:D42)</f>
        <v>43468</v>
      </c>
    </row>
    <row r="44" spans="1:4" ht="15" customHeight="1" x14ac:dyDescent="0.25">
      <c r="A44" s="27"/>
      <c r="B44" s="32" t="s">
        <v>15</v>
      </c>
      <c r="C44" s="13" t="s">
        <v>48</v>
      </c>
      <c r="D44" s="14">
        <v>35159</v>
      </c>
    </row>
    <row r="45" spans="1:4" ht="15" customHeight="1" x14ac:dyDescent="0.25">
      <c r="A45" s="27"/>
      <c r="B45" s="34"/>
      <c r="C45" s="13" t="s">
        <v>105</v>
      </c>
      <c r="D45" s="14">
        <v>20859</v>
      </c>
    </row>
    <row r="46" spans="1:4" ht="18" customHeight="1" x14ac:dyDescent="0.25">
      <c r="A46" s="27"/>
      <c r="B46" s="31" t="s">
        <v>139</v>
      </c>
      <c r="C46" s="31"/>
      <c r="D46" s="6">
        <f>SUM(D44:D45)</f>
        <v>56018</v>
      </c>
    </row>
    <row r="47" spans="1:4" ht="15" customHeight="1" x14ac:dyDescent="0.25">
      <c r="A47" s="27"/>
      <c r="B47" s="32" t="s">
        <v>18</v>
      </c>
      <c r="C47" s="13" t="s">
        <v>106</v>
      </c>
      <c r="D47" s="14">
        <v>14744</v>
      </c>
    </row>
    <row r="48" spans="1:4" ht="15" customHeight="1" x14ac:dyDescent="0.25">
      <c r="A48" s="27"/>
      <c r="B48" s="33"/>
      <c r="C48" s="13" t="s">
        <v>49</v>
      </c>
      <c r="D48" s="14">
        <v>25255</v>
      </c>
    </row>
    <row r="49" spans="1:4" ht="15" customHeight="1" x14ac:dyDescent="0.25">
      <c r="A49" s="27"/>
      <c r="B49" s="33"/>
      <c r="C49" s="13" t="s">
        <v>50</v>
      </c>
      <c r="D49" s="14">
        <v>11685</v>
      </c>
    </row>
    <row r="50" spans="1:4" ht="15" customHeight="1" x14ac:dyDescent="0.25">
      <c r="A50" s="27"/>
      <c r="B50" s="34"/>
      <c r="C50" s="13" t="s">
        <v>107</v>
      </c>
      <c r="D50" s="14">
        <v>9525</v>
      </c>
    </row>
    <row r="51" spans="1:4" ht="18" customHeight="1" x14ac:dyDescent="0.25">
      <c r="A51" s="27"/>
      <c r="B51" s="31" t="s">
        <v>139</v>
      </c>
      <c r="C51" s="31"/>
      <c r="D51" s="6">
        <f>SUM(D47:D50)</f>
        <v>61209</v>
      </c>
    </row>
    <row r="52" spans="1:4" ht="15" customHeight="1" x14ac:dyDescent="0.25">
      <c r="A52" s="27"/>
      <c r="B52" s="32" t="s">
        <v>114</v>
      </c>
      <c r="C52" s="13" t="s">
        <v>51</v>
      </c>
      <c r="D52" s="14">
        <v>23167</v>
      </c>
    </row>
    <row r="53" spans="1:4" ht="15" customHeight="1" x14ac:dyDescent="0.25">
      <c r="A53" s="27"/>
      <c r="B53" s="33"/>
      <c r="C53" s="13" t="s">
        <v>108</v>
      </c>
      <c r="D53" s="14">
        <v>22806</v>
      </c>
    </row>
    <row r="54" spans="1:4" ht="15" customHeight="1" x14ac:dyDescent="0.25">
      <c r="A54" s="27"/>
      <c r="B54" s="34"/>
      <c r="C54" s="13" t="s">
        <v>109</v>
      </c>
      <c r="D54" s="14">
        <v>18503</v>
      </c>
    </row>
    <row r="55" spans="1:4" ht="18" customHeight="1" x14ac:dyDescent="0.25">
      <c r="A55" s="27"/>
      <c r="B55" s="31" t="s">
        <v>139</v>
      </c>
      <c r="C55" s="31"/>
      <c r="D55" s="6">
        <f>SUM(D52:D54)</f>
        <v>64476</v>
      </c>
    </row>
    <row r="56" spans="1:4" ht="15" customHeight="1" x14ac:dyDescent="0.25">
      <c r="A56" s="27"/>
      <c r="B56" s="32" t="s">
        <v>113</v>
      </c>
      <c r="C56" s="13" t="s">
        <v>110</v>
      </c>
      <c r="D56" s="14">
        <v>19752</v>
      </c>
    </row>
    <row r="57" spans="1:4" ht="15" customHeight="1" x14ac:dyDescent="0.25">
      <c r="A57" s="27"/>
      <c r="B57" s="33"/>
      <c r="C57" s="13" t="s">
        <v>111</v>
      </c>
      <c r="D57" s="14">
        <v>14357</v>
      </c>
    </row>
    <row r="58" spans="1:4" ht="15" customHeight="1" x14ac:dyDescent="0.25">
      <c r="A58" s="27"/>
      <c r="B58" s="34"/>
      <c r="C58" s="13" t="s">
        <v>112</v>
      </c>
      <c r="D58" s="14">
        <v>16043</v>
      </c>
    </row>
    <row r="59" spans="1:4" ht="18" customHeight="1" x14ac:dyDescent="0.25">
      <c r="A59" s="27"/>
      <c r="B59" s="31" t="s">
        <v>139</v>
      </c>
      <c r="C59" s="31"/>
      <c r="D59" s="6">
        <f>SUM(D56:D58)</f>
        <v>50152</v>
      </c>
    </row>
    <row r="60" spans="1:4" ht="18" customHeight="1" thickBot="1" x14ac:dyDescent="0.3">
      <c r="A60" s="28"/>
      <c r="B60" s="35" t="s">
        <v>32</v>
      </c>
      <c r="C60" s="37"/>
      <c r="D60" s="7">
        <f>SUM(D37,D40,D43,D46,D51,D55,D59)</f>
        <v>329636</v>
      </c>
    </row>
    <row r="61" spans="1:4" ht="15" customHeight="1" x14ac:dyDescent="0.25">
      <c r="A61" s="26" t="s">
        <v>13</v>
      </c>
      <c r="B61" s="29" t="s">
        <v>115</v>
      </c>
      <c r="C61" s="11" t="s">
        <v>52</v>
      </c>
      <c r="D61" s="12">
        <v>11032</v>
      </c>
    </row>
    <row r="62" spans="1:4" ht="15" customHeight="1" x14ac:dyDescent="0.25">
      <c r="A62" s="27"/>
      <c r="B62" s="30"/>
      <c r="C62" s="15" t="s">
        <v>53</v>
      </c>
      <c r="D62" s="16">
        <v>20709</v>
      </c>
    </row>
    <row r="63" spans="1:4" ht="18" customHeight="1" x14ac:dyDescent="0.25">
      <c r="A63" s="27"/>
      <c r="B63" s="31" t="s">
        <v>139</v>
      </c>
      <c r="C63" s="31"/>
      <c r="D63" s="6">
        <f>SUM(D61:D62)</f>
        <v>31741</v>
      </c>
    </row>
    <row r="64" spans="1:4" ht="15" customHeight="1" x14ac:dyDescent="0.25">
      <c r="A64" s="27"/>
      <c r="B64" s="32" t="s">
        <v>116</v>
      </c>
      <c r="C64" s="13" t="s">
        <v>54</v>
      </c>
      <c r="D64" s="14">
        <v>6117</v>
      </c>
    </row>
    <row r="65" spans="1:4" ht="15" customHeight="1" x14ac:dyDescent="0.25">
      <c r="A65" s="27"/>
      <c r="B65" s="33"/>
      <c r="C65" s="13" t="s">
        <v>55</v>
      </c>
      <c r="D65" s="14">
        <v>3830</v>
      </c>
    </row>
    <row r="66" spans="1:4" ht="15" customHeight="1" x14ac:dyDescent="0.25">
      <c r="A66" s="27"/>
      <c r="B66" s="34"/>
      <c r="C66" s="13" t="s">
        <v>56</v>
      </c>
      <c r="D66" s="14">
        <v>4170</v>
      </c>
    </row>
    <row r="67" spans="1:4" ht="18" customHeight="1" x14ac:dyDescent="0.25">
      <c r="A67" s="27"/>
      <c r="B67" s="31" t="s">
        <v>139</v>
      </c>
      <c r="C67" s="31"/>
      <c r="D67" s="6">
        <f>SUM(D64:D66)</f>
        <v>14117</v>
      </c>
    </row>
    <row r="68" spans="1:4" ht="15" customHeight="1" x14ac:dyDescent="0.25">
      <c r="A68" s="27"/>
      <c r="B68" s="32" t="s">
        <v>117</v>
      </c>
      <c r="C68" s="13" t="s">
        <v>119</v>
      </c>
      <c r="D68" s="14">
        <v>4154</v>
      </c>
    </row>
    <row r="69" spans="1:4" ht="15" customHeight="1" x14ac:dyDescent="0.25">
      <c r="A69" s="27"/>
      <c r="B69" s="33"/>
      <c r="C69" s="13" t="s">
        <v>120</v>
      </c>
      <c r="D69" s="14">
        <v>13658</v>
      </c>
    </row>
    <row r="70" spans="1:4" ht="15" customHeight="1" x14ac:dyDescent="0.25">
      <c r="A70" s="27"/>
      <c r="B70" s="34"/>
      <c r="C70" s="13" t="s">
        <v>118</v>
      </c>
      <c r="D70" s="14">
        <v>13178</v>
      </c>
    </row>
    <row r="71" spans="1:4" ht="18" customHeight="1" x14ac:dyDescent="0.25">
      <c r="A71" s="27"/>
      <c r="B71" s="31" t="s">
        <v>139</v>
      </c>
      <c r="C71" s="31"/>
      <c r="D71" s="6">
        <f>SUM(D68:D70)</f>
        <v>30990</v>
      </c>
    </row>
    <row r="72" spans="1:4" ht="18" customHeight="1" thickBot="1" x14ac:dyDescent="0.3">
      <c r="A72" s="28"/>
      <c r="B72" s="35" t="s">
        <v>32</v>
      </c>
      <c r="C72" s="37"/>
      <c r="D72" s="7">
        <f>SUM(D63,D67,D71)</f>
        <v>76848</v>
      </c>
    </row>
    <row r="73" spans="1:4" ht="15" customHeight="1" x14ac:dyDescent="0.25">
      <c r="A73" s="26" t="s">
        <v>5</v>
      </c>
      <c r="B73" s="29" t="s">
        <v>121</v>
      </c>
      <c r="C73" s="11" t="s">
        <v>57</v>
      </c>
      <c r="D73" s="12">
        <v>14895</v>
      </c>
    </row>
    <row r="74" spans="1:4" ht="15" customHeight="1" x14ac:dyDescent="0.25">
      <c r="A74" s="27"/>
      <c r="B74" s="30"/>
      <c r="C74" s="13" t="s">
        <v>58</v>
      </c>
      <c r="D74" s="14">
        <v>6793</v>
      </c>
    </row>
    <row r="75" spans="1:4" ht="15" customHeight="1" x14ac:dyDescent="0.25">
      <c r="A75" s="27"/>
      <c r="B75" s="30"/>
      <c r="C75" s="15" t="s">
        <v>59</v>
      </c>
      <c r="D75" s="16">
        <v>6713</v>
      </c>
    </row>
    <row r="76" spans="1:4" ht="18" customHeight="1" x14ac:dyDescent="0.25">
      <c r="A76" s="27"/>
      <c r="B76" s="31" t="s">
        <v>139</v>
      </c>
      <c r="C76" s="31"/>
      <c r="D76" s="6">
        <f>SUM(D73:D75)</f>
        <v>28401</v>
      </c>
    </row>
    <row r="77" spans="1:4" ht="15" customHeight="1" x14ac:dyDescent="0.25">
      <c r="A77" s="27"/>
      <c r="B77" s="32" t="s">
        <v>94</v>
      </c>
      <c r="C77" s="13" t="s">
        <v>60</v>
      </c>
      <c r="D77" s="14">
        <v>36034</v>
      </c>
    </row>
    <row r="78" spans="1:4" ht="15" customHeight="1" x14ac:dyDescent="0.25">
      <c r="A78" s="27"/>
      <c r="B78" s="34"/>
      <c r="C78" s="13" t="s">
        <v>61</v>
      </c>
      <c r="D78" s="14">
        <v>11035</v>
      </c>
    </row>
    <row r="79" spans="1:4" ht="18" customHeight="1" x14ac:dyDescent="0.25">
      <c r="A79" s="27"/>
      <c r="B79" s="31" t="s">
        <v>139</v>
      </c>
      <c r="C79" s="31"/>
      <c r="D79" s="6">
        <f>SUM(D77:D78)</f>
        <v>47069</v>
      </c>
    </row>
    <row r="80" spans="1:4" ht="15" customHeight="1" x14ac:dyDescent="0.25">
      <c r="A80" s="27"/>
      <c r="B80" s="32" t="s">
        <v>144</v>
      </c>
      <c r="C80" s="13" t="s">
        <v>62</v>
      </c>
      <c r="D80" s="14">
        <v>9864</v>
      </c>
    </row>
    <row r="81" spans="1:4" ht="15" customHeight="1" x14ac:dyDescent="0.25">
      <c r="A81" s="27"/>
      <c r="B81" s="34"/>
      <c r="C81" s="13" t="s">
        <v>63</v>
      </c>
      <c r="D81" s="14">
        <v>12260</v>
      </c>
    </row>
    <row r="82" spans="1:4" ht="18" customHeight="1" x14ac:dyDescent="0.25">
      <c r="A82" s="27"/>
      <c r="B82" s="31" t="s">
        <v>139</v>
      </c>
      <c r="C82" s="31"/>
      <c r="D82" s="6">
        <f>SUM(D80:D81)</f>
        <v>22124</v>
      </c>
    </row>
    <row r="83" spans="1:4" ht="15" customHeight="1" x14ac:dyDescent="0.25">
      <c r="A83" s="27"/>
      <c r="B83" s="32" t="s">
        <v>143</v>
      </c>
      <c r="C83" s="13" t="s">
        <v>64</v>
      </c>
      <c r="D83" s="14">
        <v>24334</v>
      </c>
    </row>
    <row r="84" spans="1:4" ht="15" customHeight="1" x14ac:dyDescent="0.25">
      <c r="A84" s="27"/>
      <c r="B84" s="33"/>
      <c r="C84" s="13" t="s">
        <v>65</v>
      </c>
      <c r="D84" s="14">
        <v>13410</v>
      </c>
    </row>
    <row r="85" spans="1:4" ht="15" customHeight="1" x14ac:dyDescent="0.25">
      <c r="A85" s="27"/>
      <c r="B85" s="34"/>
      <c r="C85" s="13" t="s">
        <v>122</v>
      </c>
      <c r="D85" s="14">
        <v>5433</v>
      </c>
    </row>
    <row r="86" spans="1:4" ht="18" customHeight="1" x14ac:dyDescent="0.25">
      <c r="A86" s="27"/>
      <c r="B86" s="31" t="s">
        <v>139</v>
      </c>
      <c r="C86" s="31"/>
      <c r="D86" s="6">
        <f>SUM(D83:D85)</f>
        <v>43177</v>
      </c>
    </row>
    <row r="87" spans="1:4" ht="18" customHeight="1" thickBot="1" x14ac:dyDescent="0.3">
      <c r="A87" s="28"/>
      <c r="B87" s="35" t="s">
        <v>32</v>
      </c>
      <c r="C87" s="37"/>
      <c r="D87" s="7">
        <f>SUM(D76,D79,D82,D86)</f>
        <v>140771</v>
      </c>
    </row>
    <row r="88" spans="1:4" ht="15" customHeight="1" x14ac:dyDescent="0.25">
      <c r="A88" s="26" t="s">
        <v>4</v>
      </c>
      <c r="B88" s="29" t="s">
        <v>66</v>
      </c>
      <c r="C88" s="11" t="s">
        <v>67</v>
      </c>
      <c r="D88" s="12">
        <v>2182</v>
      </c>
    </row>
    <row r="89" spans="1:4" ht="15" customHeight="1" x14ac:dyDescent="0.25">
      <c r="A89" s="27"/>
      <c r="B89" s="30"/>
      <c r="C89" s="13" t="s">
        <v>68</v>
      </c>
      <c r="D89" s="14">
        <v>3375</v>
      </c>
    </row>
    <row r="90" spans="1:4" ht="15" customHeight="1" x14ac:dyDescent="0.25">
      <c r="A90" s="27"/>
      <c r="B90" s="30"/>
      <c r="C90" s="13" t="s">
        <v>69</v>
      </c>
      <c r="D90" s="14">
        <v>10422</v>
      </c>
    </row>
    <row r="91" spans="1:4" ht="15" customHeight="1" x14ac:dyDescent="0.25">
      <c r="A91" s="27"/>
      <c r="B91" s="30"/>
      <c r="C91" s="13" t="s">
        <v>70</v>
      </c>
      <c r="D91" s="14">
        <v>9784</v>
      </c>
    </row>
    <row r="92" spans="1:4" ht="15" customHeight="1" x14ac:dyDescent="0.25">
      <c r="A92" s="27"/>
      <c r="B92" s="30"/>
      <c r="C92" s="15" t="s">
        <v>123</v>
      </c>
      <c r="D92" s="16">
        <v>8967</v>
      </c>
    </row>
    <row r="93" spans="1:4" ht="18" customHeight="1" x14ac:dyDescent="0.25">
      <c r="A93" s="27"/>
      <c r="B93" s="31" t="s">
        <v>139</v>
      </c>
      <c r="C93" s="31"/>
      <c r="D93" s="6">
        <f>SUM(D88:D92)</f>
        <v>34730</v>
      </c>
    </row>
    <row r="94" spans="1:4" ht="15" customHeight="1" x14ac:dyDescent="0.25">
      <c r="A94" s="27"/>
      <c r="B94" s="32" t="s">
        <v>3</v>
      </c>
      <c r="C94" s="13" t="s">
        <v>71</v>
      </c>
      <c r="D94" s="14">
        <v>619</v>
      </c>
    </row>
    <row r="95" spans="1:4" ht="15" customHeight="1" x14ac:dyDescent="0.25">
      <c r="A95" s="27"/>
      <c r="B95" s="33"/>
      <c r="C95" s="13" t="s">
        <v>72</v>
      </c>
      <c r="D95" s="14">
        <v>1462</v>
      </c>
    </row>
    <row r="96" spans="1:4" ht="15" customHeight="1" x14ac:dyDescent="0.25">
      <c r="A96" s="27"/>
      <c r="B96" s="33"/>
      <c r="C96" s="13" t="s">
        <v>73</v>
      </c>
      <c r="D96" s="14">
        <v>4178</v>
      </c>
    </row>
    <row r="97" spans="1:4" ht="15" customHeight="1" x14ac:dyDescent="0.25">
      <c r="A97" s="27"/>
      <c r="B97" s="33"/>
      <c r="C97" s="13" t="s">
        <v>74</v>
      </c>
      <c r="D97" s="14">
        <v>3952</v>
      </c>
    </row>
    <row r="98" spans="1:4" ht="15" customHeight="1" x14ac:dyDescent="0.25">
      <c r="A98" s="27"/>
      <c r="B98" s="33"/>
      <c r="C98" s="13" t="s">
        <v>75</v>
      </c>
      <c r="D98" s="14">
        <v>1673</v>
      </c>
    </row>
    <row r="99" spans="1:4" ht="15" customHeight="1" x14ac:dyDescent="0.25">
      <c r="A99" s="27"/>
      <c r="B99" s="34"/>
      <c r="C99" s="13" t="s">
        <v>124</v>
      </c>
      <c r="D99" s="14">
        <v>1203</v>
      </c>
    </row>
    <row r="100" spans="1:4" ht="18" customHeight="1" x14ac:dyDescent="0.25">
      <c r="A100" s="27"/>
      <c r="B100" s="31" t="s">
        <v>139</v>
      </c>
      <c r="C100" s="31"/>
      <c r="D100" s="6">
        <f>SUM(D94:D99)</f>
        <v>13087</v>
      </c>
    </row>
    <row r="101" spans="1:4" ht="15" customHeight="1" x14ac:dyDescent="0.25">
      <c r="A101" s="27"/>
      <c r="B101" s="32" t="s">
        <v>8</v>
      </c>
      <c r="C101" s="13" t="s">
        <v>76</v>
      </c>
      <c r="D101" s="14">
        <v>500</v>
      </c>
    </row>
    <row r="102" spans="1:4" ht="15" customHeight="1" x14ac:dyDescent="0.25">
      <c r="A102" s="27"/>
      <c r="B102" s="33"/>
      <c r="C102" s="13" t="s">
        <v>77</v>
      </c>
      <c r="D102" s="14">
        <v>1199</v>
      </c>
    </row>
    <row r="103" spans="1:4" ht="15" customHeight="1" x14ac:dyDescent="0.25">
      <c r="A103" s="27"/>
      <c r="B103" s="33"/>
      <c r="C103" s="13" t="s">
        <v>125</v>
      </c>
      <c r="D103" s="14">
        <v>694</v>
      </c>
    </row>
    <row r="104" spans="1:4" ht="15" customHeight="1" x14ac:dyDescent="0.25">
      <c r="A104" s="27"/>
      <c r="B104" s="34"/>
      <c r="C104" s="13" t="s">
        <v>78</v>
      </c>
      <c r="D104" s="14">
        <v>2091</v>
      </c>
    </row>
    <row r="105" spans="1:4" ht="18" customHeight="1" x14ac:dyDescent="0.25">
      <c r="A105" s="27"/>
      <c r="B105" s="31" t="s">
        <v>139</v>
      </c>
      <c r="C105" s="31"/>
      <c r="D105" s="6">
        <f>SUM(D101:D104)</f>
        <v>4484</v>
      </c>
    </row>
    <row r="106" spans="1:4" ht="18" customHeight="1" thickBot="1" x14ac:dyDescent="0.3">
      <c r="A106" s="28"/>
      <c r="B106" s="35" t="s">
        <v>32</v>
      </c>
      <c r="C106" s="37"/>
      <c r="D106" s="7">
        <f>SUM(D105,D100,D93)</f>
        <v>52301</v>
      </c>
    </row>
    <row r="107" spans="1:4" ht="15" customHeight="1" x14ac:dyDescent="0.25">
      <c r="A107" s="26" t="s">
        <v>12</v>
      </c>
      <c r="B107" s="29" t="s">
        <v>14</v>
      </c>
      <c r="C107" s="11" t="s">
        <v>79</v>
      </c>
      <c r="D107" s="12">
        <v>6015</v>
      </c>
    </row>
    <row r="108" spans="1:4" ht="15" customHeight="1" x14ac:dyDescent="0.25">
      <c r="A108" s="27"/>
      <c r="B108" s="30"/>
      <c r="C108" s="13" t="s">
        <v>80</v>
      </c>
      <c r="D108" s="14">
        <v>6059</v>
      </c>
    </row>
    <row r="109" spans="1:4" ht="15" customHeight="1" x14ac:dyDescent="0.25">
      <c r="A109" s="27"/>
      <c r="B109" s="30"/>
      <c r="C109" s="15" t="s">
        <v>81</v>
      </c>
      <c r="D109" s="16">
        <v>22287</v>
      </c>
    </row>
    <row r="110" spans="1:4" ht="18" customHeight="1" x14ac:dyDescent="0.25">
      <c r="A110" s="27"/>
      <c r="B110" s="31" t="s">
        <v>139</v>
      </c>
      <c r="C110" s="31"/>
      <c r="D110" s="6">
        <f>SUM(D107:D109)</f>
        <v>34361</v>
      </c>
    </row>
    <row r="111" spans="1:4" ht="15" customHeight="1" x14ac:dyDescent="0.25">
      <c r="A111" s="27"/>
      <c r="B111" s="17" t="s">
        <v>11</v>
      </c>
      <c r="C111" s="13" t="s">
        <v>82</v>
      </c>
      <c r="D111" s="14">
        <v>21718</v>
      </c>
    </row>
    <row r="112" spans="1:4" ht="18" customHeight="1" x14ac:dyDescent="0.25">
      <c r="A112" s="27"/>
      <c r="B112" s="31" t="s">
        <v>139</v>
      </c>
      <c r="C112" s="31"/>
      <c r="D112" s="6">
        <f>D111</f>
        <v>21718</v>
      </c>
    </row>
    <row r="113" spans="1:4" ht="15" customHeight="1" x14ac:dyDescent="0.25">
      <c r="A113" s="27"/>
      <c r="B113" s="32" t="s">
        <v>127</v>
      </c>
      <c r="C113" s="13" t="s">
        <v>83</v>
      </c>
      <c r="D113" s="14">
        <v>490</v>
      </c>
    </row>
    <row r="114" spans="1:4" ht="15" customHeight="1" x14ac:dyDescent="0.25">
      <c r="A114" s="27"/>
      <c r="B114" s="33"/>
      <c r="C114" s="13" t="s">
        <v>84</v>
      </c>
      <c r="D114" s="14">
        <v>3092</v>
      </c>
    </row>
    <row r="115" spans="1:4" ht="15" customHeight="1" x14ac:dyDescent="0.25">
      <c r="A115" s="27"/>
      <c r="B115" s="34"/>
      <c r="C115" s="13" t="s">
        <v>126</v>
      </c>
      <c r="D115" s="14">
        <v>2776</v>
      </c>
    </row>
    <row r="116" spans="1:4" ht="18" customHeight="1" x14ac:dyDescent="0.25">
      <c r="A116" s="27"/>
      <c r="B116" s="31" t="s">
        <v>139</v>
      </c>
      <c r="C116" s="31"/>
      <c r="D116" s="6">
        <f>SUM(D113:D115)</f>
        <v>6358</v>
      </c>
    </row>
    <row r="117" spans="1:4" ht="18" customHeight="1" thickBot="1" x14ac:dyDescent="0.3">
      <c r="A117" s="28"/>
      <c r="B117" s="35" t="s">
        <v>32</v>
      </c>
      <c r="C117" s="37"/>
      <c r="D117" s="7">
        <f>SUM(D110,D112,D116)</f>
        <v>62437</v>
      </c>
    </row>
    <row r="118" spans="1:4" ht="15" customHeight="1" x14ac:dyDescent="0.25">
      <c r="A118" s="26" t="s">
        <v>1</v>
      </c>
      <c r="B118" s="29" t="s">
        <v>7</v>
      </c>
      <c r="C118" s="11" t="s">
        <v>85</v>
      </c>
      <c r="D118" s="12">
        <v>26787</v>
      </c>
    </row>
    <row r="119" spans="1:4" ht="15" customHeight="1" x14ac:dyDescent="0.25">
      <c r="A119" s="27"/>
      <c r="B119" s="30"/>
      <c r="C119" s="13" t="s">
        <v>86</v>
      </c>
      <c r="D119" s="14">
        <v>39185</v>
      </c>
    </row>
    <row r="120" spans="1:4" ht="15" customHeight="1" x14ac:dyDescent="0.25">
      <c r="A120" s="27"/>
      <c r="B120" s="30"/>
      <c r="C120" s="15" t="s">
        <v>128</v>
      </c>
      <c r="D120" s="16">
        <v>11847</v>
      </c>
    </row>
    <row r="121" spans="1:4" ht="18" customHeight="1" x14ac:dyDescent="0.25">
      <c r="A121" s="27"/>
      <c r="B121" s="31" t="s">
        <v>139</v>
      </c>
      <c r="C121" s="31"/>
      <c r="D121" s="6">
        <f>SUM(D118:D120)</f>
        <v>77819</v>
      </c>
    </row>
    <row r="122" spans="1:4" ht="15" customHeight="1" x14ac:dyDescent="0.25">
      <c r="A122" s="27"/>
      <c r="B122" s="32" t="s">
        <v>16</v>
      </c>
      <c r="C122" s="13" t="s">
        <v>129</v>
      </c>
      <c r="D122" s="14">
        <v>25443</v>
      </c>
    </row>
    <row r="123" spans="1:4" ht="15" customHeight="1" x14ac:dyDescent="0.25">
      <c r="A123" s="27"/>
      <c r="B123" s="33"/>
      <c r="C123" s="13" t="s">
        <v>87</v>
      </c>
      <c r="D123" s="14">
        <v>64893</v>
      </c>
    </row>
    <row r="124" spans="1:4" ht="15" customHeight="1" x14ac:dyDescent="0.25">
      <c r="A124" s="27"/>
      <c r="B124" s="34"/>
      <c r="C124" s="13" t="s">
        <v>88</v>
      </c>
      <c r="D124" s="14">
        <v>3783</v>
      </c>
    </row>
    <row r="125" spans="1:4" ht="18" customHeight="1" x14ac:dyDescent="0.25">
      <c r="A125" s="27"/>
      <c r="B125" s="31" t="s">
        <v>139</v>
      </c>
      <c r="C125" s="31"/>
      <c r="D125" s="6">
        <f>SUM(D122:D124)</f>
        <v>94119</v>
      </c>
    </row>
    <row r="126" spans="1:4" ht="15" customHeight="1" x14ac:dyDescent="0.25">
      <c r="A126" s="27"/>
      <c r="B126" s="32" t="s">
        <v>131</v>
      </c>
      <c r="C126" s="13" t="s">
        <v>130</v>
      </c>
      <c r="D126" s="14">
        <v>41693</v>
      </c>
    </row>
    <row r="127" spans="1:4" ht="15" customHeight="1" x14ac:dyDescent="0.25">
      <c r="A127" s="27"/>
      <c r="B127" s="34"/>
      <c r="C127" s="13" t="s">
        <v>89</v>
      </c>
      <c r="D127" s="14">
        <v>24112</v>
      </c>
    </row>
    <row r="128" spans="1:4" ht="18" customHeight="1" x14ac:dyDescent="0.25">
      <c r="A128" s="27"/>
      <c r="B128" s="31" t="s">
        <v>139</v>
      </c>
      <c r="C128" s="31"/>
      <c r="D128" s="6">
        <f>SUM(D126:D127)</f>
        <v>65805</v>
      </c>
    </row>
    <row r="129" spans="1:4" ht="15" customHeight="1" x14ac:dyDescent="0.25">
      <c r="A129" s="27"/>
      <c r="B129" s="32" t="s">
        <v>0</v>
      </c>
      <c r="C129" s="13" t="s">
        <v>132</v>
      </c>
      <c r="D129" s="14">
        <v>46205</v>
      </c>
    </row>
    <row r="130" spans="1:4" ht="15" customHeight="1" x14ac:dyDescent="0.25">
      <c r="A130" s="27"/>
      <c r="B130" s="34"/>
      <c r="C130" s="13" t="s">
        <v>133</v>
      </c>
      <c r="D130" s="14">
        <v>37723</v>
      </c>
    </row>
    <row r="131" spans="1:4" ht="18" customHeight="1" x14ac:dyDescent="0.25">
      <c r="A131" s="27"/>
      <c r="B131" s="31" t="s">
        <v>139</v>
      </c>
      <c r="C131" s="31"/>
      <c r="D131" s="6">
        <f>SUM(D129:D130)</f>
        <v>83928</v>
      </c>
    </row>
    <row r="132" spans="1:4" ht="15" customHeight="1" x14ac:dyDescent="0.25">
      <c r="A132" s="27"/>
      <c r="B132" s="32" t="s">
        <v>22</v>
      </c>
      <c r="C132" s="13" t="s">
        <v>90</v>
      </c>
      <c r="D132" s="14">
        <v>2130</v>
      </c>
    </row>
    <row r="133" spans="1:4" ht="15" customHeight="1" x14ac:dyDescent="0.25">
      <c r="A133" s="27"/>
      <c r="B133" s="34"/>
      <c r="C133" s="13" t="s">
        <v>91</v>
      </c>
      <c r="D133" s="14">
        <v>22697</v>
      </c>
    </row>
    <row r="134" spans="1:4" ht="18" customHeight="1" x14ac:dyDescent="0.25">
      <c r="A134" s="27"/>
      <c r="B134" s="31" t="s">
        <v>139</v>
      </c>
      <c r="C134" s="31"/>
      <c r="D134" s="6">
        <f>SUM(D132:D133)</f>
        <v>24827</v>
      </c>
    </row>
    <row r="135" spans="1:4" ht="15" customHeight="1" x14ac:dyDescent="0.25">
      <c r="A135" s="27"/>
      <c r="B135" s="32" t="s">
        <v>21</v>
      </c>
      <c r="C135" s="13" t="s">
        <v>92</v>
      </c>
      <c r="D135" s="14">
        <v>1894</v>
      </c>
    </row>
    <row r="136" spans="1:4" ht="15" customHeight="1" x14ac:dyDescent="0.25">
      <c r="A136" s="27"/>
      <c r="B136" s="33"/>
      <c r="C136" s="13" t="s">
        <v>93</v>
      </c>
      <c r="D136" s="14">
        <v>4579</v>
      </c>
    </row>
    <row r="137" spans="1:4" ht="15" customHeight="1" x14ac:dyDescent="0.25">
      <c r="A137" s="27"/>
      <c r="B137" s="34"/>
      <c r="C137" s="13" t="s">
        <v>134</v>
      </c>
      <c r="D137" s="14">
        <v>3220</v>
      </c>
    </row>
    <row r="138" spans="1:4" ht="18" customHeight="1" x14ac:dyDescent="0.25">
      <c r="A138" s="27"/>
      <c r="B138" s="31" t="s">
        <v>139</v>
      </c>
      <c r="C138" s="31"/>
      <c r="D138" s="6">
        <f>SUM(D135:D137)</f>
        <v>9693</v>
      </c>
    </row>
    <row r="139" spans="1:4" ht="18" customHeight="1" thickBot="1" x14ac:dyDescent="0.3">
      <c r="A139" s="28"/>
      <c r="B139" s="35" t="s">
        <v>32</v>
      </c>
      <c r="C139" s="37"/>
      <c r="D139" s="7">
        <f>SUM(D121,D125,D128,D131,D134,D138)</f>
        <v>356191</v>
      </c>
    </row>
    <row r="140" spans="1:4" ht="20.100000000000001" customHeight="1" x14ac:dyDescent="0.25">
      <c r="A140" s="38" t="s">
        <v>140</v>
      </c>
      <c r="B140" s="39"/>
      <c r="C140" s="40"/>
      <c r="D140" s="8">
        <f t="shared" ref="D140" si="0">SUM(D13,D35,D60,D72,D87,D106,D117,D139)</f>
        <v>1193122</v>
      </c>
    </row>
    <row r="141" spans="1:4" ht="20.100000000000001" customHeight="1" x14ac:dyDescent="0.25">
      <c r="A141" s="41" t="s">
        <v>141</v>
      </c>
      <c r="B141" s="42"/>
      <c r="C141" s="43"/>
      <c r="D141" s="10">
        <v>72995</v>
      </c>
    </row>
    <row r="142" spans="1:4" ht="20.100000000000001" customHeight="1" thickBot="1" x14ac:dyDescent="0.3">
      <c r="A142" s="44" t="s">
        <v>142</v>
      </c>
      <c r="B142" s="45"/>
      <c r="C142" s="46"/>
      <c r="D142" s="9">
        <f>D141+D140</f>
        <v>1266117</v>
      </c>
    </row>
    <row r="144" spans="1:4" ht="15" x14ac:dyDescent="0.25">
      <c r="A144" s="22" t="s">
        <v>146</v>
      </c>
      <c r="B144" s="22"/>
      <c r="C144" s="22"/>
      <c r="D144" s="22"/>
    </row>
    <row r="145" spans="1:4" ht="15" x14ac:dyDescent="0.25">
      <c r="A145" s="22" t="s">
        <v>147</v>
      </c>
      <c r="B145" s="22"/>
      <c r="C145" s="22"/>
      <c r="D145" s="22"/>
    </row>
    <row r="146" spans="1:4" ht="15" x14ac:dyDescent="0.25">
      <c r="A146" s="23" t="s">
        <v>148</v>
      </c>
      <c r="B146" s="23"/>
      <c r="C146" s="23"/>
      <c r="D146" s="23"/>
    </row>
  </sheetData>
  <mergeCells count="84">
    <mergeCell ref="A141:C141"/>
    <mergeCell ref="A142:C142"/>
    <mergeCell ref="B134:C134"/>
    <mergeCell ref="B135:B137"/>
    <mergeCell ref="B138:C138"/>
    <mergeCell ref="B139:C139"/>
    <mergeCell ref="B113:B115"/>
    <mergeCell ref="B116:C116"/>
    <mergeCell ref="B117:C117"/>
    <mergeCell ref="A140:C140"/>
    <mergeCell ref="B32:C32"/>
    <mergeCell ref="A118:A139"/>
    <mergeCell ref="B118:B120"/>
    <mergeCell ref="B121:C121"/>
    <mergeCell ref="B122:B124"/>
    <mergeCell ref="B125:C125"/>
    <mergeCell ref="B126:B127"/>
    <mergeCell ref="B128:C128"/>
    <mergeCell ref="B129:B130"/>
    <mergeCell ref="B131:C131"/>
    <mergeCell ref="B132:B133"/>
    <mergeCell ref="A107:A117"/>
    <mergeCell ref="B112:C112"/>
    <mergeCell ref="A88:A106"/>
    <mergeCell ref="B88:B92"/>
    <mergeCell ref="B93:C93"/>
    <mergeCell ref="B94:B99"/>
    <mergeCell ref="B100:C100"/>
    <mergeCell ref="B101:B104"/>
    <mergeCell ref="B105:C105"/>
    <mergeCell ref="B106:C106"/>
    <mergeCell ref="B68:B70"/>
    <mergeCell ref="B71:C71"/>
    <mergeCell ref="B72:C72"/>
    <mergeCell ref="B107:B109"/>
    <mergeCell ref="B110:C110"/>
    <mergeCell ref="B47:B50"/>
    <mergeCell ref="A73:A87"/>
    <mergeCell ref="B73:B75"/>
    <mergeCell ref="B76:C76"/>
    <mergeCell ref="B77:B78"/>
    <mergeCell ref="B79:C79"/>
    <mergeCell ref="B80:B81"/>
    <mergeCell ref="B82:C82"/>
    <mergeCell ref="B83:B85"/>
    <mergeCell ref="B86:C86"/>
    <mergeCell ref="B87:C87"/>
    <mergeCell ref="A61:A72"/>
    <mergeCell ref="B61:B62"/>
    <mergeCell ref="B63:C63"/>
    <mergeCell ref="B64:B66"/>
    <mergeCell ref="B67:C67"/>
    <mergeCell ref="B13:C13"/>
    <mergeCell ref="B30:B31"/>
    <mergeCell ref="A36:A60"/>
    <mergeCell ref="B37:C37"/>
    <mergeCell ref="B38:B39"/>
    <mergeCell ref="B40:C40"/>
    <mergeCell ref="B41:B42"/>
    <mergeCell ref="B43:C43"/>
    <mergeCell ref="B51:C51"/>
    <mergeCell ref="B52:B54"/>
    <mergeCell ref="B55:C55"/>
    <mergeCell ref="B56:B58"/>
    <mergeCell ref="B59:C59"/>
    <mergeCell ref="B60:C60"/>
    <mergeCell ref="B44:B45"/>
    <mergeCell ref="B46:C46"/>
    <mergeCell ref="A144:D144"/>
    <mergeCell ref="A145:D145"/>
    <mergeCell ref="A146:D146"/>
    <mergeCell ref="B1:D1"/>
    <mergeCell ref="A14:A35"/>
    <mergeCell ref="B14:B16"/>
    <mergeCell ref="B17:C17"/>
    <mergeCell ref="B18:B23"/>
    <mergeCell ref="B24:C24"/>
    <mergeCell ref="B25:B28"/>
    <mergeCell ref="B29:C29"/>
    <mergeCell ref="B34:C34"/>
    <mergeCell ref="B35:C35"/>
    <mergeCell ref="A4:A13"/>
    <mergeCell ref="B4:B11"/>
    <mergeCell ref="B12:C12"/>
  </mergeCells>
  <pageMargins left="0.511811024" right="0.511811024" top="0.78740157499999996" bottom="0.78740157499999996" header="0.31496062000000002" footer="0.31496062000000002"/>
  <pageSetup paperSize="9" scale="9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Quant. Macrorreg., Sub. e Dist.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Morgado Soares</dc:creator>
  <cp:lastModifiedBy>Eliza Stephani dos Santos do Melo</cp:lastModifiedBy>
  <cp:lastPrinted>2025-06-27T14:35:59Z</cp:lastPrinted>
  <dcterms:created xsi:type="dcterms:W3CDTF">2015-06-17T18:30:02Z</dcterms:created>
  <dcterms:modified xsi:type="dcterms:W3CDTF">2025-06-27T14:37:54Z</dcterms:modified>
</cp:coreProperties>
</file>