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20\PTR_SITE_2020\"/>
    </mc:Choice>
  </mc:AlternateContent>
  <xr:revisionPtr revIDLastSave="0" documentId="13_ncr:1_{85B2B1E1-243D-4A04-BD9C-B3D7DB3A7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6" i="3"/>
  <c r="G112" i="3"/>
  <c r="G110" i="3"/>
  <c r="G105" i="3"/>
  <c r="G100" i="3"/>
  <c r="G93" i="3"/>
  <c r="G86" i="3"/>
  <c r="G82" i="3"/>
  <c r="G79" i="3"/>
  <c r="G76" i="3"/>
  <c r="G72" i="3"/>
  <c r="G71" i="3"/>
  <c r="G67" i="3"/>
  <c r="G63" i="3"/>
  <c r="G59" i="3"/>
  <c r="G55" i="3"/>
  <c r="G51" i="3"/>
  <c r="G46" i="3"/>
  <c r="G43" i="3"/>
  <c r="G40" i="3"/>
  <c r="G37" i="3"/>
  <c r="G34" i="3"/>
  <c r="G32" i="3"/>
  <c r="G29" i="3"/>
  <c r="G24" i="3"/>
  <c r="G17" i="3"/>
  <c r="G12" i="3"/>
  <c r="G13" i="3" s="1"/>
  <c r="F138" i="3"/>
  <c r="F134" i="3"/>
  <c r="F131" i="3"/>
  <c r="F128" i="3"/>
  <c r="F125" i="3"/>
  <c r="F121" i="3"/>
  <c r="F116" i="3"/>
  <c r="F112" i="3"/>
  <c r="F110" i="3"/>
  <c r="F105" i="3"/>
  <c r="F100" i="3"/>
  <c r="F106" i="3" s="1"/>
  <c r="F93" i="3"/>
  <c r="F86" i="3"/>
  <c r="F82" i="3"/>
  <c r="F79" i="3"/>
  <c r="F76" i="3"/>
  <c r="F71" i="3"/>
  <c r="F67" i="3"/>
  <c r="F63" i="3"/>
  <c r="F59" i="3"/>
  <c r="F55" i="3"/>
  <c r="F51" i="3"/>
  <c r="F46" i="3"/>
  <c r="F43" i="3"/>
  <c r="F40" i="3"/>
  <c r="F37" i="3"/>
  <c r="F34" i="3"/>
  <c r="F35" i="3" s="1"/>
  <c r="F32" i="3"/>
  <c r="F29" i="3"/>
  <c r="F24" i="3"/>
  <c r="F17" i="3"/>
  <c r="F12" i="3"/>
  <c r="F13" i="3" s="1"/>
  <c r="E138" i="3"/>
  <c r="E134" i="3"/>
  <c r="E131" i="3"/>
  <c r="E128" i="3"/>
  <c r="E125" i="3"/>
  <c r="E121" i="3"/>
  <c r="E116" i="3"/>
  <c r="E112" i="3"/>
  <c r="E110" i="3"/>
  <c r="E105" i="3"/>
  <c r="E106" i="3" s="1"/>
  <c r="E100" i="3"/>
  <c r="E93" i="3"/>
  <c r="E86" i="3"/>
  <c r="E82" i="3"/>
  <c r="E79" i="3"/>
  <c r="E76" i="3"/>
  <c r="E71" i="3"/>
  <c r="E67" i="3"/>
  <c r="E63" i="3"/>
  <c r="E72" i="3" s="1"/>
  <c r="E59" i="3"/>
  <c r="E55" i="3"/>
  <c r="E51" i="3"/>
  <c r="E46" i="3"/>
  <c r="E43" i="3"/>
  <c r="E40" i="3"/>
  <c r="E37" i="3"/>
  <c r="E34" i="3"/>
  <c r="E32" i="3"/>
  <c r="E29" i="3"/>
  <c r="E24" i="3"/>
  <c r="E35" i="3" s="1"/>
  <c r="E17" i="3"/>
  <c r="E12" i="3"/>
  <c r="E13" i="3" s="1"/>
  <c r="F139" i="3" l="1"/>
  <c r="E139" i="3"/>
  <c r="G139" i="3"/>
  <c r="G117" i="3"/>
  <c r="E117" i="3"/>
  <c r="F117" i="3"/>
  <c r="G106" i="3"/>
  <c r="G87" i="3"/>
  <c r="F87" i="3"/>
  <c r="E87" i="3"/>
  <c r="F72" i="3"/>
  <c r="G60" i="3"/>
  <c r="E60" i="3"/>
  <c r="F60" i="3"/>
  <c r="G35" i="3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G140" i="3" l="1"/>
  <c r="G142" i="3" s="1"/>
  <c r="E140" i="3"/>
  <c r="E142" i="3" s="1"/>
  <c r="F140" i="3"/>
  <c r="F142" i="3" s="1"/>
  <c r="D72" i="3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<sst xmlns="http://schemas.openxmlformats.org/spreadsheetml/2006/main" count="190" uniqueCount="152">
  <si>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</si>
  <si>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</si>
  <si>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</si>
  <si>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</si>
  <si>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</si>
  <si>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</si>
  <si>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</si>
  <si>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</si>
  <si>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</si>
  <si>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</si>
  <si>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</si>
  <si>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</si>
  <si>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</si>
  <si>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</si>
  <si>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</si>
  <si>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</si>
  <si>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</si>
  <si>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</si>
  <si>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</si>
  <si>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</si>
  <si>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</si>
  <si>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</si>
  <si>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</si>
  <si>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</si>
  <si>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</si>
  <si>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</si>
  <si>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</si>
  <si>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</si>
  <si>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</si>
  <si>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</si>
  <si>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</si>
  <si>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</si>
  <si>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</si>
  <si>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</si>
  <si>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</si>
  <si>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</si>
  <si>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</si>
  <si>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</si>
  <si>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</si>
  <si>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</si>
  <si>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</si>
  <si>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</si>
  <si>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</si>
  <si>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</si>
  <si>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</si>
  <si>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</si>
  <si>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</si>
  <si>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</si>
  <si>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</si>
  <si>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</si>
  <si>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</si>
  <si>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</si>
  <si>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</si>
  <si>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</si>
  <si>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</si>
  <si>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</si>
  <si>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</si>
  <si>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</si>
  <si>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</si>
  <si>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</si>
  <si>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</si>
  <si>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</si>
  <si>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</si>
  <si>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</si>
  <si>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</si>
  <si>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</si>
  <si>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</si>
  <si>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</si>
  <si>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</si>
  <si>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</si>
  <si>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</si>
  <si>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</si>
  <si>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</si>
  <si>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</si>
  <si>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</si>
  <si>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</si>
  <si>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</si>
  <si>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</si>
  <si>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</si>
  <si>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</si>
  <si>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</si>
  <si>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</si>
  <si>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</si>
  <si>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</si>
  <si>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</si>
  <si>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</si>
  <si>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</si>
  <si>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</si>
  <si>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</si>
  <si>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</si>
  <si>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</si>
  <si>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</si>
  <si>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</si>
  <si>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</si>
  <si>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</si>
  <si>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</si>
  <si>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</si>
  <si>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</si>
  <si>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</si>
  <si>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</si>
  <si>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</si>
  <si>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</si>
  <si>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</si>
  <si>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</si>
  <si>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</si>
  <si>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</si>
  <si>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</si>
  <si>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</si>
  <si>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</si>
  <si>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</si>
  <si>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</si>
  <si>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</si>
  <si>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</si>
  <si>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</si>
  <si>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</si>
  <si>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</si>
  <si>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</si>
  <si>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</si>
  <si>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</si>
  <si>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</si>
  <si>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</si>
  <si>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</si>
  <si>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</si>
  <si>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</si>
  <si>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</si>
  <si>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</si>
  <si>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</si>
  <si>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</si>
  <si>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</si>
  <si>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</si>
  <si>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</si>
  <si>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</si>
  <si>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</si>
  <si>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</si>
  <si>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</si>
  <si>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</si>
  <si>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</si>
  <si>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</si>
  <si>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</si>
  <si>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</si>
  <si>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</si>
  <si>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</si>
  <si>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</si>
  <si>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</si>
  <si>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</si>
  <si>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t>RENDA MÍNIMA</t>
  </si>
  <si>
    <t>RENDA CIDADÃ</t>
  </si>
  <si>
    <t>PROGRAMA TRANSFERÊNCIA DE RENDA</t>
  </si>
  <si>
    <t>DISTRIBUIÇÃO DAS FAMÍLIAS BENEFICIÁRIAS DO PROGRAMA DE TRANSFERÊNCIA DE RENDA, SEGUNDO MACRORREGIÕES, SUBPREFEITURAS E DISTRITOS DO MUNICÍPIO DE SÃO PAULO, JANEIRO DE 2020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</si>
  <si>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SMADS/GSUAS/CBG (Janeiro, 2020)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</si>
  <si>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402.540. Total de Registros Não Localizados: 986 (0,24%).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</si>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</sst>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6" fillId="37" borderId="19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126" workbookViewId="0">
      <selection activeCell="A145" sqref="A145:G145"/>
    </sheetView>
  </sheetViews>
  <sheetFormatPr defaultRowHeight="12" x14ac:dyDescent="0.25"/>
  <cols>
    <col min="1" max="1" width="20.7109375" style="1" customWidth="1"/>
    <col min="2" max="2" width="25.7109375" style="1" customWidth="1"/>
    <col min="3" max="3" width="16.5703125" style="1" bestFit="1" customWidth="1"/>
    <col min="4" max="7" width="15.7109375" style="1" customWidth="1"/>
    <col min="8" max="16384" width="9.140625" style="1"/>
  </cols>
  <sheetData>
    <row r="1" spans="1:7" ht="50.1" customHeight="1" thickBot="1" x14ac:dyDescent="0.3">
      <c r="A1" s="2"/>
      <c r="B1" s="34" t="s">
        <v>148</v>
      </c>
      <c r="C1" s="34"/>
      <c r="D1" s="34"/>
      <c r="E1" s="34"/>
      <c r="F1" s="34"/>
      <c r="G1" s="35"/>
    </row>
    <row r="2" spans="1:7" ht="8.1" customHeight="1" thickBot="1" x14ac:dyDescent="0.3"/>
    <row r="3" spans="1:7" ht="45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  <c r="E3" s="21" t="s">
        <v>145</v>
      </c>
      <c r="F3" s="21" t="s">
        <v>146</v>
      </c>
      <c r="G3" s="21" t="s">
        <v>147</v>
      </c>
    </row>
    <row r="4" spans="1:7" ht="15" customHeight="1" x14ac:dyDescent="0.25">
      <c r="A4" s="22" t="s">
        <v>20</v>
      </c>
      <c r="B4" s="25" t="s">
        <v>24</v>
      </c>
      <c r="C4" s="11" t="s">
        <v>25</v>
      </c>
      <c r="D4" s="12">
        <v>1387</v>
      </c>
      <c r="E4" s="12">
        <v>4</v>
      </c>
      <c r="F4" s="12">
        <v>1</v>
      </c>
      <c r="G4" s="12">
        <v>1390</v>
      </c>
    </row>
    <row r="5" spans="1:7" ht="15" customHeight="1" x14ac:dyDescent="0.25">
      <c r="A5" s="23"/>
      <c r="B5" s="26"/>
      <c r="C5" s="13" t="s">
        <v>26</v>
      </c>
      <c r="D5" s="14">
        <v>1961</v>
      </c>
      <c r="E5" s="14">
        <v>3</v>
      </c>
      <c r="F5" s="14">
        <v>9</v>
      </c>
      <c r="G5" s="14">
        <v>1964</v>
      </c>
    </row>
    <row r="6" spans="1:7" ht="15" customHeight="1" x14ac:dyDescent="0.25">
      <c r="A6" s="23"/>
      <c r="B6" s="26"/>
      <c r="C6" s="13" t="s">
        <v>27</v>
      </c>
      <c r="D6" s="14">
        <v>806</v>
      </c>
      <c r="E6" s="14">
        <v>8</v>
      </c>
      <c r="F6" s="14">
        <v>7</v>
      </c>
      <c r="G6" s="14">
        <v>810</v>
      </c>
    </row>
    <row r="7" spans="1:7" ht="15" customHeight="1" x14ac:dyDescent="0.25">
      <c r="A7" s="23"/>
      <c r="B7" s="26"/>
      <c r="C7" s="13" t="s">
        <v>28</v>
      </c>
      <c r="D7" s="14">
        <v>173</v>
      </c>
      <c r="E7" s="14">
        <v>1</v>
      </c>
      <c r="F7" s="14">
        <v>1</v>
      </c>
      <c r="G7" s="14">
        <v>174</v>
      </c>
    </row>
    <row r="8" spans="1:7" ht="15" customHeight="1" x14ac:dyDescent="0.25">
      <c r="A8" s="23"/>
      <c r="B8" s="26"/>
      <c r="C8" s="13" t="s">
        <v>29</v>
      </c>
      <c r="D8" s="14">
        <v>785</v>
      </c>
      <c r="E8" s="14">
        <v>1</v>
      </c>
      <c r="F8" s="14">
        <v>8</v>
      </c>
      <c r="G8" s="14">
        <v>788</v>
      </c>
    </row>
    <row r="9" spans="1:7" ht="15" customHeight="1" x14ac:dyDescent="0.25">
      <c r="A9" s="23"/>
      <c r="B9" s="26"/>
      <c r="C9" s="13" t="s">
        <v>30</v>
      </c>
      <c r="D9" s="14">
        <v>2263</v>
      </c>
      <c r="E9" s="14">
        <v>3</v>
      </c>
      <c r="F9" s="14">
        <v>6</v>
      </c>
      <c r="G9" s="14">
        <v>2266</v>
      </c>
    </row>
    <row r="10" spans="1:7" ht="15" customHeight="1" x14ac:dyDescent="0.25">
      <c r="A10" s="23"/>
      <c r="B10" s="26"/>
      <c r="C10" s="13" t="s">
        <v>95</v>
      </c>
      <c r="D10" s="14">
        <v>2971</v>
      </c>
      <c r="E10" s="14">
        <v>4</v>
      </c>
      <c r="F10" s="14">
        <v>8</v>
      </c>
      <c r="G10" s="14">
        <v>2977</v>
      </c>
    </row>
    <row r="11" spans="1:7" ht="15" customHeight="1" x14ac:dyDescent="0.25">
      <c r="A11" s="23"/>
      <c r="B11" s="26"/>
      <c r="C11" s="15" t="s">
        <v>31</v>
      </c>
      <c r="D11" s="16">
        <v>1494</v>
      </c>
      <c r="E11" s="16">
        <v>2</v>
      </c>
      <c r="F11" s="16">
        <v>5</v>
      </c>
      <c r="G11" s="16">
        <v>1497</v>
      </c>
    </row>
    <row r="12" spans="1:7" ht="18" customHeight="1" x14ac:dyDescent="0.25">
      <c r="A12" s="23"/>
      <c r="B12" s="27" t="s">
        <v>138</v>
      </c>
      <c r="C12" s="27"/>
      <c r="D12" s="6">
        <f>SUM(D4:D11)</f>
        <v>11840</v>
      </c>
      <c r="E12" s="6">
        <f>SUM(E4:E11)</f>
        <v>26</v>
      </c>
      <c r="F12" s="6">
        <f>SUM(F4:F11)</f>
        <v>45</v>
      </c>
      <c r="G12" s="6">
        <f>SUM(G4:G11)</f>
        <v>11866</v>
      </c>
    </row>
    <row r="13" spans="1:7" ht="18" customHeight="1" thickBot="1" x14ac:dyDescent="0.3">
      <c r="A13" s="24"/>
      <c r="B13" s="31" t="s">
        <v>32</v>
      </c>
      <c r="C13" s="33"/>
      <c r="D13" s="7">
        <f>D12</f>
        <v>11840</v>
      </c>
      <c r="E13" s="7">
        <f>E12</f>
        <v>26</v>
      </c>
      <c r="F13" s="7">
        <f>F12</f>
        <v>45</v>
      </c>
      <c r="G13" s="7">
        <f>G12</f>
        <v>11866</v>
      </c>
    </row>
    <row r="14" spans="1:7" ht="15" customHeight="1" x14ac:dyDescent="0.25">
      <c r="A14" s="22" t="s">
        <v>6</v>
      </c>
      <c r="B14" s="25" t="s">
        <v>102</v>
      </c>
      <c r="C14" s="11" t="s">
        <v>33</v>
      </c>
      <c r="D14" s="12">
        <v>2467</v>
      </c>
      <c r="E14" s="12">
        <v>130</v>
      </c>
      <c r="F14" s="12">
        <v>4</v>
      </c>
      <c r="G14" s="12">
        <v>2522</v>
      </c>
    </row>
    <row r="15" spans="1:7" ht="15" customHeight="1" x14ac:dyDescent="0.25">
      <c r="A15" s="23"/>
      <c r="B15" s="26"/>
      <c r="C15" s="13" t="s">
        <v>34</v>
      </c>
      <c r="D15" s="14">
        <v>1011</v>
      </c>
      <c r="E15" s="14">
        <v>50</v>
      </c>
      <c r="F15" s="14">
        <v>6</v>
      </c>
      <c r="G15" s="14">
        <v>1036</v>
      </c>
    </row>
    <row r="16" spans="1:7" ht="15" customHeight="1" x14ac:dyDescent="0.25">
      <c r="A16" s="23"/>
      <c r="B16" s="26"/>
      <c r="C16" s="15" t="s">
        <v>96</v>
      </c>
      <c r="D16" s="16">
        <v>1827</v>
      </c>
      <c r="E16" s="16">
        <v>88</v>
      </c>
      <c r="F16" s="16">
        <v>8</v>
      </c>
      <c r="G16" s="16">
        <v>1874</v>
      </c>
    </row>
    <row r="17" spans="1:7" ht="18" customHeight="1" x14ac:dyDescent="0.25">
      <c r="A17" s="23"/>
      <c r="B17" s="27" t="s">
        <v>138</v>
      </c>
      <c r="C17" s="27"/>
      <c r="D17" s="6">
        <f>SUM(D14:D16)</f>
        <v>5305</v>
      </c>
      <c r="E17" s="6">
        <f>SUM(E14:E16)</f>
        <v>268</v>
      </c>
      <c r="F17" s="6">
        <f>SUM(F14:F16)</f>
        <v>18</v>
      </c>
      <c r="G17" s="6">
        <f>SUM(G14:G16)</f>
        <v>5432</v>
      </c>
    </row>
    <row r="18" spans="1:7" ht="15" customHeight="1" x14ac:dyDescent="0.25">
      <c r="A18" s="23"/>
      <c r="B18" s="28" t="s">
        <v>9</v>
      </c>
      <c r="C18" s="13" t="s">
        <v>35</v>
      </c>
      <c r="D18" s="14">
        <v>1094</v>
      </c>
      <c r="E18" s="14">
        <v>19</v>
      </c>
      <c r="F18" s="14">
        <v>5</v>
      </c>
      <c r="G18" s="14">
        <v>1104</v>
      </c>
    </row>
    <row r="19" spans="1:7" ht="15" customHeight="1" x14ac:dyDescent="0.25">
      <c r="A19" s="23"/>
      <c r="B19" s="29"/>
      <c r="C19" s="13" t="s">
        <v>36</v>
      </c>
      <c r="D19" s="14">
        <v>4400</v>
      </c>
      <c r="E19" s="14">
        <v>31</v>
      </c>
      <c r="F19" s="14">
        <v>16</v>
      </c>
      <c r="G19" s="14">
        <v>4415</v>
      </c>
    </row>
    <row r="20" spans="1:7" ht="15" customHeight="1" x14ac:dyDescent="0.25">
      <c r="A20" s="23"/>
      <c r="B20" s="29"/>
      <c r="C20" s="13" t="s">
        <v>37</v>
      </c>
      <c r="D20" s="14">
        <v>1180</v>
      </c>
      <c r="E20" s="14">
        <v>12</v>
      </c>
      <c r="F20" s="14">
        <v>6</v>
      </c>
      <c r="G20" s="14">
        <v>1185</v>
      </c>
    </row>
    <row r="21" spans="1:7" ht="15" customHeight="1" x14ac:dyDescent="0.25">
      <c r="A21" s="23"/>
      <c r="B21" s="29"/>
      <c r="C21" s="13" t="s">
        <v>38</v>
      </c>
      <c r="D21" s="14">
        <v>2002</v>
      </c>
      <c r="E21" s="14">
        <v>12</v>
      </c>
      <c r="F21" s="14">
        <v>11</v>
      </c>
      <c r="G21" s="14">
        <v>2013</v>
      </c>
    </row>
    <row r="22" spans="1:7" ht="15" customHeight="1" x14ac:dyDescent="0.25">
      <c r="A22" s="23"/>
      <c r="B22" s="29"/>
      <c r="C22" s="13" t="s">
        <v>39</v>
      </c>
      <c r="D22" s="14">
        <v>923</v>
      </c>
      <c r="E22" s="14">
        <v>8</v>
      </c>
      <c r="F22" s="14">
        <v>3</v>
      </c>
      <c r="G22" s="14">
        <v>926</v>
      </c>
    </row>
    <row r="23" spans="1:7" ht="15" customHeight="1" x14ac:dyDescent="0.25">
      <c r="A23" s="23"/>
      <c r="B23" s="30"/>
      <c r="C23" s="13" t="s">
        <v>40</v>
      </c>
      <c r="D23" s="14">
        <v>883</v>
      </c>
      <c r="E23" s="14">
        <v>24</v>
      </c>
      <c r="F23" s="14">
        <v>2</v>
      </c>
      <c r="G23" s="14">
        <v>891</v>
      </c>
    </row>
    <row r="24" spans="1:7" ht="18" customHeight="1" x14ac:dyDescent="0.25">
      <c r="A24" s="23"/>
      <c r="B24" s="27" t="s">
        <v>138</v>
      </c>
      <c r="C24" s="27"/>
      <c r="D24" s="6">
        <f>SUM(D18:D23)</f>
        <v>10482</v>
      </c>
      <c r="E24" s="6">
        <f>SUM(E18:E23)</f>
        <v>106</v>
      </c>
      <c r="F24" s="6">
        <f>SUM(F18:F23)</f>
        <v>43</v>
      </c>
      <c r="G24" s="6">
        <f>SUM(G18:G23)</f>
        <v>10534</v>
      </c>
    </row>
    <row r="25" spans="1:7" ht="15" customHeight="1" x14ac:dyDescent="0.25">
      <c r="A25" s="23"/>
      <c r="B25" s="28" t="s">
        <v>17</v>
      </c>
      <c r="C25" s="13" t="s">
        <v>41</v>
      </c>
      <c r="D25" s="14">
        <v>2784</v>
      </c>
      <c r="E25" s="14">
        <v>68</v>
      </c>
      <c r="F25" s="14">
        <v>19</v>
      </c>
      <c r="G25" s="14">
        <v>2827</v>
      </c>
    </row>
    <row r="26" spans="1:7" ht="15" customHeight="1" x14ac:dyDescent="0.25">
      <c r="A26" s="23"/>
      <c r="B26" s="29"/>
      <c r="C26" s="13" t="s">
        <v>42</v>
      </c>
      <c r="D26" s="14">
        <v>4487</v>
      </c>
      <c r="E26" s="14">
        <v>111</v>
      </c>
      <c r="F26" s="14">
        <v>15</v>
      </c>
      <c r="G26" s="14">
        <v>4544</v>
      </c>
    </row>
    <row r="27" spans="1:7" ht="15" customHeight="1" x14ac:dyDescent="0.25">
      <c r="A27" s="23"/>
      <c r="B27" s="29"/>
      <c r="C27" s="13" t="s">
        <v>43</v>
      </c>
      <c r="D27" s="14">
        <v>2651</v>
      </c>
      <c r="E27" s="14">
        <v>58</v>
      </c>
      <c r="F27" s="14">
        <v>9</v>
      </c>
      <c r="G27" s="14">
        <v>2679</v>
      </c>
    </row>
    <row r="28" spans="1:7" ht="15" customHeight="1" x14ac:dyDescent="0.25">
      <c r="A28" s="23"/>
      <c r="B28" s="30"/>
      <c r="C28" s="13" t="s">
        <v>97</v>
      </c>
      <c r="D28" s="14">
        <v>1674</v>
      </c>
      <c r="E28" s="14">
        <v>36</v>
      </c>
      <c r="F28" s="14">
        <v>14</v>
      </c>
      <c r="G28" s="14">
        <v>1698</v>
      </c>
    </row>
    <row r="29" spans="1:7" ht="18" customHeight="1" x14ac:dyDescent="0.25">
      <c r="A29" s="23"/>
      <c r="B29" s="27" t="s">
        <v>138</v>
      </c>
      <c r="C29" s="27"/>
      <c r="D29" s="6">
        <f>SUM(D25:D28)</f>
        <v>11596</v>
      </c>
      <c r="E29" s="6">
        <f>SUM(E25:E28)</f>
        <v>273</v>
      </c>
      <c r="F29" s="6">
        <f>SUM(F25:F28)</f>
        <v>57</v>
      </c>
      <c r="G29" s="6">
        <f>SUM(G25:G28)</f>
        <v>11748</v>
      </c>
    </row>
    <row r="30" spans="1:7" ht="15" customHeight="1" x14ac:dyDescent="0.25">
      <c r="A30" s="23"/>
      <c r="B30" s="28" t="s">
        <v>103</v>
      </c>
      <c r="C30" s="13" t="s">
        <v>99</v>
      </c>
      <c r="D30" s="14">
        <v>2807</v>
      </c>
      <c r="E30" s="14">
        <v>124</v>
      </c>
      <c r="F30" s="14">
        <v>2</v>
      </c>
      <c r="G30" s="14">
        <v>2869</v>
      </c>
    </row>
    <row r="31" spans="1:7" ht="15" customHeight="1" x14ac:dyDescent="0.25">
      <c r="A31" s="23"/>
      <c r="B31" s="30"/>
      <c r="C31" s="13" t="s">
        <v>98</v>
      </c>
      <c r="D31" s="14">
        <v>1916</v>
      </c>
      <c r="E31" s="14">
        <v>119</v>
      </c>
      <c r="F31" s="14">
        <v>4</v>
      </c>
      <c r="G31" s="14">
        <v>1973</v>
      </c>
    </row>
    <row r="32" spans="1:7" ht="18" customHeight="1" x14ac:dyDescent="0.25">
      <c r="A32" s="23"/>
      <c r="B32" s="27" t="s">
        <v>138</v>
      </c>
      <c r="C32" s="27"/>
      <c r="D32" s="6">
        <f>SUM(D30:D31)</f>
        <v>4723</v>
      </c>
      <c r="E32" s="6">
        <f>SUM(E30:E31)</f>
        <v>243</v>
      </c>
      <c r="F32" s="6">
        <f>SUM(F30:F31)</f>
        <v>6</v>
      </c>
      <c r="G32" s="6">
        <f>SUM(G30:G31)</f>
        <v>4842</v>
      </c>
    </row>
    <row r="33" spans="1:7" ht="15" customHeight="1" x14ac:dyDescent="0.25">
      <c r="A33" s="23"/>
      <c r="B33" s="17" t="s">
        <v>19</v>
      </c>
      <c r="C33" s="13" t="s">
        <v>44</v>
      </c>
      <c r="D33" s="14">
        <v>13267</v>
      </c>
      <c r="E33" s="14">
        <v>1228</v>
      </c>
      <c r="F33" s="14">
        <v>54</v>
      </c>
      <c r="G33" s="14">
        <v>13817</v>
      </c>
    </row>
    <row r="34" spans="1:7" ht="18" customHeight="1" x14ac:dyDescent="0.25">
      <c r="A34" s="23"/>
      <c r="B34" s="27" t="s">
        <v>138</v>
      </c>
      <c r="C34" s="27"/>
      <c r="D34" s="6">
        <f>SUM(D33)</f>
        <v>13267</v>
      </c>
      <c r="E34" s="6">
        <f>SUM(E33)</f>
        <v>1228</v>
      </c>
      <c r="F34" s="6">
        <f>SUM(F33)</f>
        <v>54</v>
      </c>
      <c r="G34" s="6">
        <f>SUM(G33)</f>
        <v>13817</v>
      </c>
    </row>
    <row r="35" spans="1:7" ht="18" customHeight="1" thickBot="1" x14ac:dyDescent="0.3">
      <c r="A35" s="24"/>
      <c r="B35" s="31" t="s">
        <v>32</v>
      </c>
      <c r="C35" s="32"/>
      <c r="D35" s="7">
        <f>SUM(D17,D24,D29,D32,D34)</f>
        <v>45373</v>
      </c>
      <c r="E35" s="7">
        <f>SUM(E17,E24,E29,E32,E34)</f>
        <v>2118</v>
      </c>
      <c r="F35" s="7">
        <f>SUM(F17,F24,F29,F32,F34)</f>
        <v>178</v>
      </c>
      <c r="G35" s="7">
        <f>SUM(G17,G24,G29,G32,G34)</f>
        <v>46373</v>
      </c>
    </row>
    <row r="36" spans="1:7" ht="15" customHeight="1" x14ac:dyDescent="0.25">
      <c r="A36" s="22" t="s">
        <v>2</v>
      </c>
      <c r="B36" s="18" t="s">
        <v>104</v>
      </c>
      <c r="C36" s="19" t="s">
        <v>100</v>
      </c>
      <c r="D36" s="20">
        <v>12574</v>
      </c>
      <c r="E36" s="20">
        <v>480</v>
      </c>
      <c r="F36" s="20">
        <v>45</v>
      </c>
      <c r="G36" s="20">
        <v>12806</v>
      </c>
    </row>
    <row r="37" spans="1:7" ht="18" customHeight="1" x14ac:dyDescent="0.25">
      <c r="A37" s="23"/>
      <c r="B37" s="27" t="s">
        <v>138</v>
      </c>
      <c r="C37" s="27"/>
      <c r="D37" s="6">
        <f>D36</f>
        <v>12574</v>
      </c>
      <c r="E37" s="6">
        <f>E36</f>
        <v>480</v>
      </c>
      <c r="F37" s="6">
        <f>F36</f>
        <v>45</v>
      </c>
      <c r="G37" s="6">
        <f>G36</f>
        <v>12806</v>
      </c>
    </row>
    <row r="38" spans="1:7" ht="15" customHeight="1" x14ac:dyDescent="0.25">
      <c r="A38" s="23"/>
      <c r="B38" s="28" t="s">
        <v>23</v>
      </c>
      <c r="C38" s="13" t="s">
        <v>101</v>
      </c>
      <c r="D38" s="14">
        <v>5754</v>
      </c>
      <c r="E38" s="14">
        <v>552</v>
      </c>
      <c r="F38" s="14">
        <v>14</v>
      </c>
      <c r="G38" s="14">
        <v>5973</v>
      </c>
    </row>
    <row r="39" spans="1:7" ht="15" customHeight="1" x14ac:dyDescent="0.25">
      <c r="A39" s="23"/>
      <c r="B39" s="30"/>
      <c r="C39" s="13" t="s">
        <v>45</v>
      </c>
      <c r="D39" s="14">
        <v>2640</v>
      </c>
      <c r="E39" s="14">
        <v>244</v>
      </c>
      <c r="F39" s="14">
        <v>5</v>
      </c>
      <c r="G39" s="14">
        <v>2738</v>
      </c>
    </row>
    <row r="40" spans="1:7" ht="18" customHeight="1" x14ac:dyDescent="0.25">
      <c r="A40" s="23"/>
      <c r="B40" s="27" t="s">
        <v>138</v>
      </c>
      <c r="C40" s="27"/>
      <c r="D40" s="6">
        <f>SUM(D38:D39)</f>
        <v>8394</v>
      </c>
      <c r="E40" s="6">
        <f>SUM(E38:E39)</f>
        <v>796</v>
      </c>
      <c r="F40" s="6">
        <f>SUM(F38:F39)</f>
        <v>19</v>
      </c>
      <c r="G40" s="6">
        <f>SUM(G38:G39)</f>
        <v>8711</v>
      </c>
    </row>
    <row r="41" spans="1:7" ht="15" customHeight="1" x14ac:dyDescent="0.25">
      <c r="A41" s="23"/>
      <c r="B41" s="28" t="s">
        <v>10</v>
      </c>
      <c r="C41" s="13" t="s">
        <v>46</v>
      </c>
      <c r="D41" s="14">
        <v>5255</v>
      </c>
      <c r="E41" s="14">
        <v>153</v>
      </c>
      <c r="F41" s="14">
        <v>12</v>
      </c>
      <c r="G41" s="14">
        <v>5309</v>
      </c>
    </row>
    <row r="42" spans="1:7" ht="15" customHeight="1" x14ac:dyDescent="0.25">
      <c r="A42" s="23"/>
      <c r="B42" s="30"/>
      <c r="C42" s="13" t="s">
        <v>47</v>
      </c>
      <c r="D42" s="14">
        <v>9659</v>
      </c>
      <c r="E42" s="14">
        <v>243</v>
      </c>
      <c r="F42" s="14">
        <v>43</v>
      </c>
      <c r="G42" s="14">
        <v>9771</v>
      </c>
    </row>
    <row r="43" spans="1:7" ht="18" customHeight="1" x14ac:dyDescent="0.25">
      <c r="A43" s="23"/>
      <c r="B43" s="27" t="s">
        <v>138</v>
      </c>
      <c r="C43" s="27"/>
      <c r="D43" s="6">
        <f>SUM(D41:D42)</f>
        <v>14914</v>
      </c>
      <c r="E43" s="6">
        <f>SUM(E41:E42)</f>
        <v>396</v>
      </c>
      <c r="F43" s="6">
        <f>SUM(F41:F42)</f>
        <v>55</v>
      </c>
      <c r="G43" s="6">
        <f>SUM(G41:G42)</f>
        <v>15080</v>
      </c>
    </row>
    <row r="44" spans="1:7" ht="15" customHeight="1" x14ac:dyDescent="0.25">
      <c r="A44" s="23"/>
      <c r="B44" s="28" t="s">
        <v>15</v>
      </c>
      <c r="C44" s="13" t="s">
        <v>48</v>
      </c>
      <c r="D44" s="14">
        <v>13326</v>
      </c>
      <c r="E44" s="14">
        <v>548</v>
      </c>
      <c r="F44" s="14">
        <v>65</v>
      </c>
      <c r="G44" s="14">
        <v>13603</v>
      </c>
    </row>
    <row r="45" spans="1:7" ht="15" customHeight="1" x14ac:dyDescent="0.25">
      <c r="A45" s="23"/>
      <c r="B45" s="30"/>
      <c r="C45" s="13" t="s">
        <v>105</v>
      </c>
      <c r="D45" s="14">
        <v>6825</v>
      </c>
      <c r="E45" s="14">
        <v>350</v>
      </c>
      <c r="F45" s="14">
        <v>29</v>
      </c>
      <c r="G45" s="14">
        <v>6992</v>
      </c>
    </row>
    <row r="46" spans="1:7" ht="18" customHeight="1" x14ac:dyDescent="0.25">
      <c r="A46" s="23"/>
      <c r="B46" s="27" t="s">
        <v>138</v>
      </c>
      <c r="C46" s="27"/>
      <c r="D46" s="6">
        <f>SUM(D44:D45)</f>
        <v>20151</v>
      </c>
      <c r="E46" s="6">
        <f>SUM(E44:E45)</f>
        <v>898</v>
      </c>
      <c r="F46" s="6">
        <f>SUM(F44:F45)</f>
        <v>94</v>
      </c>
      <c r="G46" s="6">
        <f>SUM(G44:G45)</f>
        <v>20595</v>
      </c>
    </row>
    <row r="47" spans="1:7" ht="15" customHeight="1" x14ac:dyDescent="0.25">
      <c r="A47" s="23"/>
      <c r="B47" s="28" t="s">
        <v>18</v>
      </c>
      <c r="C47" s="13" t="s">
        <v>106</v>
      </c>
      <c r="D47" s="14">
        <v>5035</v>
      </c>
      <c r="E47" s="14">
        <v>516</v>
      </c>
      <c r="F47" s="14">
        <v>21</v>
      </c>
      <c r="G47" s="14">
        <v>5245</v>
      </c>
    </row>
    <row r="48" spans="1:7" ht="15" customHeight="1" x14ac:dyDescent="0.25">
      <c r="A48" s="23"/>
      <c r="B48" s="29"/>
      <c r="C48" s="13" t="s">
        <v>49</v>
      </c>
      <c r="D48" s="14">
        <v>7617</v>
      </c>
      <c r="E48" s="14">
        <v>164</v>
      </c>
      <c r="F48" s="14">
        <v>28</v>
      </c>
      <c r="G48" s="14">
        <v>7695</v>
      </c>
    </row>
    <row r="49" spans="1:7" ht="15" customHeight="1" x14ac:dyDescent="0.25">
      <c r="A49" s="23"/>
      <c r="B49" s="29"/>
      <c r="C49" s="13" t="s">
        <v>50</v>
      </c>
      <c r="D49" s="14">
        <v>3765</v>
      </c>
      <c r="E49" s="14">
        <v>65</v>
      </c>
      <c r="F49" s="14">
        <v>18</v>
      </c>
      <c r="G49" s="14">
        <v>3811</v>
      </c>
    </row>
    <row r="50" spans="1:7" ht="15" customHeight="1" x14ac:dyDescent="0.25">
      <c r="A50" s="23"/>
      <c r="B50" s="30"/>
      <c r="C50" s="13" t="s">
        <v>107</v>
      </c>
      <c r="D50" s="14">
        <v>3176</v>
      </c>
      <c r="E50" s="14">
        <v>264</v>
      </c>
      <c r="F50" s="14">
        <v>13</v>
      </c>
      <c r="G50" s="14">
        <v>3297</v>
      </c>
    </row>
    <row r="51" spans="1:7" ht="18" customHeight="1" x14ac:dyDescent="0.25">
      <c r="A51" s="23"/>
      <c r="B51" s="27" t="s">
        <v>138</v>
      </c>
      <c r="C51" s="27"/>
      <c r="D51" s="6">
        <f>SUM(D47:D50)</f>
        <v>19593</v>
      </c>
      <c r="E51" s="6">
        <f>SUM(E47:E50)</f>
        <v>1009</v>
      </c>
      <c r="F51" s="6">
        <f>SUM(F47:F50)</f>
        <v>80</v>
      </c>
      <c r="G51" s="6">
        <f>SUM(G47:G50)</f>
        <v>20048</v>
      </c>
    </row>
    <row r="52" spans="1:7" ht="15" customHeight="1" x14ac:dyDescent="0.25">
      <c r="A52" s="23"/>
      <c r="B52" s="28" t="s">
        <v>114</v>
      </c>
      <c r="C52" s="13" t="s">
        <v>51</v>
      </c>
      <c r="D52" s="14">
        <v>9156</v>
      </c>
      <c r="E52" s="14">
        <v>50</v>
      </c>
      <c r="F52" s="14">
        <v>24</v>
      </c>
      <c r="G52" s="14">
        <v>9190</v>
      </c>
    </row>
    <row r="53" spans="1:7" ht="15" customHeight="1" x14ac:dyDescent="0.25">
      <c r="A53" s="23"/>
      <c r="B53" s="29"/>
      <c r="C53" s="13" t="s">
        <v>108</v>
      </c>
      <c r="D53" s="14">
        <v>6382</v>
      </c>
      <c r="E53" s="14">
        <v>81</v>
      </c>
      <c r="F53" s="14">
        <v>18</v>
      </c>
      <c r="G53" s="14">
        <v>6428</v>
      </c>
    </row>
    <row r="54" spans="1:7" ht="15" customHeight="1" x14ac:dyDescent="0.25">
      <c r="A54" s="23"/>
      <c r="B54" s="30"/>
      <c r="C54" s="13" t="s">
        <v>109</v>
      </c>
      <c r="D54" s="14">
        <v>8370</v>
      </c>
      <c r="E54" s="14">
        <v>59</v>
      </c>
      <c r="F54" s="14">
        <v>7</v>
      </c>
      <c r="G54" s="14">
        <v>8405</v>
      </c>
    </row>
    <row r="55" spans="1:7" ht="18" customHeight="1" x14ac:dyDescent="0.25">
      <c r="A55" s="23"/>
      <c r="B55" s="27" t="s">
        <v>138</v>
      </c>
      <c r="C55" s="27"/>
      <c r="D55" s="6">
        <f>SUM(D52:D54)</f>
        <v>23908</v>
      </c>
      <c r="E55" s="6">
        <f>SUM(E52:E54)</f>
        <v>190</v>
      </c>
      <c r="F55" s="6">
        <f>SUM(F52:F54)</f>
        <v>49</v>
      </c>
      <c r="G55" s="6">
        <f>SUM(G52:G54)</f>
        <v>24023</v>
      </c>
    </row>
    <row r="56" spans="1:7" ht="15" customHeight="1" x14ac:dyDescent="0.25">
      <c r="A56" s="23"/>
      <c r="B56" s="28" t="s">
        <v>113</v>
      </c>
      <c r="C56" s="13" t="s">
        <v>110</v>
      </c>
      <c r="D56" s="14">
        <v>8557</v>
      </c>
      <c r="E56" s="14">
        <v>409</v>
      </c>
      <c r="F56" s="14">
        <v>21</v>
      </c>
      <c r="G56" s="14">
        <v>8790</v>
      </c>
    </row>
    <row r="57" spans="1:7" ht="15" customHeight="1" x14ac:dyDescent="0.25">
      <c r="A57" s="23"/>
      <c r="B57" s="29"/>
      <c r="C57" s="13" t="s">
        <v>111</v>
      </c>
      <c r="D57" s="14">
        <v>3835</v>
      </c>
      <c r="E57" s="14">
        <v>207</v>
      </c>
      <c r="F57" s="14">
        <v>8</v>
      </c>
      <c r="G57" s="14">
        <v>3955</v>
      </c>
    </row>
    <row r="58" spans="1:7" ht="15" customHeight="1" x14ac:dyDescent="0.25">
      <c r="A58" s="23"/>
      <c r="B58" s="30"/>
      <c r="C58" s="13" t="s">
        <v>112</v>
      </c>
      <c r="D58" s="14">
        <v>6651</v>
      </c>
      <c r="E58" s="14">
        <v>381</v>
      </c>
      <c r="F58" s="14">
        <v>4</v>
      </c>
      <c r="G58" s="14">
        <v>6860</v>
      </c>
    </row>
    <row r="59" spans="1:7" ht="18" customHeight="1" x14ac:dyDescent="0.25">
      <c r="A59" s="23"/>
      <c r="B59" s="27" t="s">
        <v>138</v>
      </c>
      <c r="C59" s="27"/>
      <c r="D59" s="6">
        <f>SUM(D56:D58)</f>
        <v>19043</v>
      </c>
      <c r="E59" s="6">
        <f>SUM(E56:E58)</f>
        <v>997</v>
      </c>
      <c r="F59" s="6">
        <f>SUM(F56:F58)</f>
        <v>33</v>
      </c>
      <c r="G59" s="6">
        <f>SUM(G56:G58)</f>
        <v>19605</v>
      </c>
    </row>
    <row r="60" spans="1:7" ht="18" customHeight="1" thickBot="1" x14ac:dyDescent="0.3">
      <c r="A60" s="24"/>
      <c r="B60" s="31" t="s">
        <v>32</v>
      </c>
      <c r="C60" s="33"/>
      <c r="D60" s="7">
        <f>SUM(D37,D40,D43,D46,D51,D55,D59)</f>
        <v>118577</v>
      </c>
      <c r="E60" s="7">
        <f>SUM(E37,E40,E43,E46,E51,E55,E59)</f>
        <v>4766</v>
      </c>
      <c r="F60" s="7">
        <f>SUM(F37,F40,F43,F46,F51,F55,F59)</f>
        <v>375</v>
      </c>
      <c r="G60" s="7">
        <f>SUM(G37,G40,G43,G46,G51,G55,G59)</f>
        <v>120868</v>
      </c>
    </row>
    <row r="61" spans="1:7" ht="15" customHeight="1" x14ac:dyDescent="0.25">
      <c r="A61" s="22" t="s">
        <v>13</v>
      </c>
      <c r="B61" s="25" t="s">
        <v>115</v>
      </c>
      <c r="C61" s="11" t="s">
        <v>52</v>
      </c>
      <c r="D61" s="12">
        <v>3677</v>
      </c>
      <c r="E61" s="12">
        <v>33</v>
      </c>
      <c r="F61" s="12">
        <v>7</v>
      </c>
      <c r="G61" s="12">
        <v>3696</v>
      </c>
    </row>
    <row r="62" spans="1:7" ht="15" customHeight="1" x14ac:dyDescent="0.25">
      <c r="A62" s="23"/>
      <c r="B62" s="26"/>
      <c r="C62" s="15" t="s">
        <v>53</v>
      </c>
      <c r="D62" s="16">
        <v>7354</v>
      </c>
      <c r="E62" s="16">
        <v>104</v>
      </c>
      <c r="F62" s="16">
        <v>11</v>
      </c>
      <c r="G62" s="16">
        <v>7397</v>
      </c>
    </row>
    <row r="63" spans="1:7" ht="18" customHeight="1" x14ac:dyDescent="0.25">
      <c r="A63" s="23"/>
      <c r="B63" s="27" t="s">
        <v>138</v>
      </c>
      <c r="C63" s="27"/>
      <c r="D63" s="6">
        <f>SUM(D61:D62)</f>
        <v>11031</v>
      </c>
      <c r="E63" s="6">
        <f>SUM(E61:E62)</f>
        <v>137</v>
      </c>
      <c r="F63" s="6">
        <f>SUM(F61:F62)</f>
        <v>18</v>
      </c>
      <c r="G63" s="6">
        <f>SUM(G61:G62)</f>
        <v>11093</v>
      </c>
    </row>
    <row r="64" spans="1:7" ht="15" customHeight="1" x14ac:dyDescent="0.25">
      <c r="A64" s="23"/>
      <c r="B64" s="28" t="s">
        <v>116</v>
      </c>
      <c r="C64" s="13" t="s">
        <v>54</v>
      </c>
      <c r="D64" s="14">
        <v>1163</v>
      </c>
      <c r="E64" s="14">
        <v>17</v>
      </c>
      <c r="F64" s="14">
        <v>10</v>
      </c>
      <c r="G64" s="14">
        <v>1178</v>
      </c>
    </row>
    <row r="65" spans="1:7" ht="15" customHeight="1" x14ac:dyDescent="0.25">
      <c r="A65" s="23"/>
      <c r="B65" s="29"/>
      <c r="C65" s="13" t="s">
        <v>55</v>
      </c>
      <c r="D65" s="14">
        <v>1526</v>
      </c>
      <c r="E65" s="14">
        <v>14</v>
      </c>
      <c r="F65" s="14">
        <v>4</v>
      </c>
      <c r="G65" s="14">
        <v>1535</v>
      </c>
    </row>
    <row r="66" spans="1:7" ht="15" customHeight="1" x14ac:dyDescent="0.25">
      <c r="A66" s="23"/>
      <c r="B66" s="30"/>
      <c r="C66" s="13" t="s">
        <v>56</v>
      </c>
      <c r="D66" s="14">
        <v>865</v>
      </c>
      <c r="E66" s="14">
        <v>12</v>
      </c>
      <c r="F66" s="14">
        <v>7</v>
      </c>
      <c r="G66" s="14">
        <v>876</v>
      </c>
    </row>
    <row r="67" spans="1:7" ht="18" customHeight="1" x14ac:dyDescent="0.25">
      <c r="A67" s="23"/>
      <c r="B67" s="27" t="s">
        <v>138</v>
      </c>
      <c r="C67" s="27"/>
      <c r="D67" s="6">
        <f>SUM(D64:D66)</f>
        <v>3554</v>
      </c>
      <c r="E67" s="6">
        <f>SUM(E64:E66)</f>
        <v>43</v>
      </c>
      <c r="F67" s="6">
        <f>SUM(F64:F66)</f>
        <v>21</v>
      </c>
      <c r="G67" s="6">
        <f>SUM(G64:G66)</f>
        <v>3589</v>
      </c>
    </row>
    <row r="68" spans="1:7" ht="15" customHeight="1" x14ac:dyDescent="0.25">
      <c r="A68" s="23"/>
      <c r="B68" s="28" t="s">
        <v>117</v>
      </c>
      <c r="C68" s="13" t="s">
        <v>119</v>
      </c>
      <c r="D68" s="14">
        <v>996</v>
      </c>
      <c r="E68" s="14">
        <v>12</v>
      </c>
      <c r="F68" s="14">
        <v>4</v>
      </c>
      <c r="G68" s="14">
        <v>1002</v>
      </c>
    </row>
    <row r="69" spans="1:7" ht="15" customHeight="1" x14ac:dyDescent="0.25">
      <c r="A69" s="23"/>
      <c r="B69" s="29"/>
      <c r="C69" s="13" t="s">
        <v>120</v>
      </c>
      <c r="D69" s="14">
        <v>5251</v>
      </c>
      <c r="E69" s="14">
        <v>48</v>
      </c>
      <c r="F69" s="14">
        <v>29</v>
      </c>
      <c r="G69" s="14">
        <v>5278</v>
      </c>
    </row>
    <row r="70" spans="1:7" ht="15" customHeight="1" x14ac:dyDescent="0.25">
      <c r="A70" s="23"/>
      <c r="B70" s="30"/>
      <c r="C70" s="13" t="s">
        <v>118</v>
      </c>
      <c r="D70" s="14">
        <v>3560</v>
      </c>
      <c r="E70" s="14">
        <v>75</v>
      </c>
      <c r="F70" s="14">
        <v>37</v>
      </c>
      <c r="G70" s="14">
        <v>3607</v>
      </c>
    </row>
    <row r="71" spans="1:7" ht="18" customHeight="1" x14ac:dyDescent="0.25">
      <c r="A71" s="23"/>
      <c r="B71" s="27" t="s">
        <v>138</v>
      </c>
      <c r="C71" s="27"/>
      <c r="D71" s="6">
        <f>SUM(D68:D70)</f>
        <v>9807</v>
      </c>
      <c r="E71" s="6">
        <f>SUM(E68:E70)</f>
        <v>135</v>
      </c>
      <c r="F71" s="6">
        <f>SUM(F68:F70)</f>
        <v>70</v>
      </c>
      <c r="G71" s="6">
        <f>SUM(G68:G70)</f>
        <v>9887</v>
      </c>
    </row>
    <row r="72" spans="1:7" ht="18" customHeight="1" thickBot="1" x14ac:dyDescent="0.3">
      <c r="A72" s="24"/>
      <c r="B72" s="31" t="s">
        <v>32</v>
      </c>
      <c r="C72" s="33"/>
      <c r="D72" s="7">
        <f>SUM(D63,D67,D71)</f>
        <v>24392</v>
      </c>
      <c r="E72" s="7">
        <f>SUM(E63,E67,E71)</f>
        <v>315</v>
      </c>
      <c r="F72" s="7">
        <f>SUM(F63,F67,F71)</f>
        <v>109</v>
      </c>
      <c r="G72" s="7">
        <f>SUM(G63,G67,G71)</f>
        <v>24569</v>
      </c>
    </row>
    <row r="73" spans="1:7" ht="15" customHeight="1" x14ac:dyDescent="0.25">
      <c r="A73" s="22" t="s">
        <v>5</v>
      </c>
      <c r="B73" s="25" t="s">
        <v>121</v>
      </c>
      <c r="C73" s="11" t="s">
        <v>57</v>
      </c>
      <c r="D73" s="12">
        <v>4268</v>
      </c>
      <c r="E73" s="12">
        <v>26</v>
      </c>
      <c r="F73" s="12">
        <v>10</v>
      </c>
      <c r="G73" s="12">
        <v>4287</v>
      </c>
    </row>
    <row r="74" spans="1:7" ht="15" customHeight="1" x14ac:dyDescent="0.25">
      <c r="A74" s="23"/>
      <c r="B74" s="26"/>
      <c r="C74" s="13" t="s">
        <v>58</v>
      </c>
      <c r="D74" s="14">
        <v>1867</v>
      </c>
      <c r="E74" s="14">
        <v>57</v>
      </c>
      <c r="F74" s="14">
        <v>4</v>
      </c>
      <c r="G74" s="14">
        <v>1893</v>
      </c>
    </row>
    <row r="75" spans="1:7" ht="15" customHeight="1" x14ac:dyDescent="0.25">
      <c r="A75" s="23"/>
      <c r="B75" s="26"/>
      <c r="C75" s="15" t="s">
        <v>59</v>
      </c>
      <c r="D75" s="16">
        <v>2162</v>
      </c>
      <c r="E75" s="16">
        <v>66</v>
      </c>
      <c r="F75" s="16">
        <v>9</v>
      </c>
      <c r="G75" s="16">
        <v>2192</v>
      </c>
    </row>
    <row r="76" spans="1:7" ht="18" customHeight="1" x14ac:dyDescent="0.25">
      <c r="A76" s="23"/>
      <c r="B76" s="27" t="s">
        <v>138</v>
      </c>
      <c r="C76" s="27"/>
      <c r="D76" s="6">
        <f>SUM(D73:D75)</f>
        <v>8297</v>
      </c>
      <c r="E76" s="6">
        <f>SUM(E73:E75)</f>
        <v>149</v>
      </c>
      <c r="F76" s="6">
        <f>SUM(F73:F75)</f>
        <v>23</v>
      </c>
      <c r="G76" s="6">
        <f>SUM(G73:G75)</f>
        <v>8372</v>
      </c>
    </row>
    <row r="77" spans="1:7" ht="15" customHeight="1" x14ac:dyDescent="0.25">
      <c r="A77" s="23"/>
      <c r="B77" s="28" t="s">
        <v>94</v>
      </c>
      <c r="C77" s="13" t="s">
        <v>60</v>
      </c>
      <c r="D77" s="14">
        <v>13127</v>
      </c>
      <c r="E77" s="14">
        <v>199</v>
      </c>
      <c r="F77" s="14">
        <v>33</v>
      </c>
      <c r="G77" s="14">
        <v>13226</v>
      </c>
    </row>
    <row r="78" spans="1:7" ht="15" customHeight="1" x14ac:dyDescent="0.25">
      <c r="A78" s="23"/>
      <c r="B78" s="30"/>
      <c r="C78" s="13" t="s">
        <v>61</v>
      </c>
      <c r="D78" s="14">
        <v>2966</v>
      </c>
      <c r="E78" s="14">
        <v>135</v>
      </c>
      <c r="F78" s="14">
        <v>10</v>
      </c>
      <c r="G78" s="14">
        <v>3024</v>
      </c>
    </row>
    <row r="79" spans="1:7" ht="18" customHeight="1" x14ac:dyDescent="0.25">
      <c r="A79" s="23"/>
      <c r="B79" s="27" t="s">
        <v>138</v>
      </c>
      <c r="C79" s="27"/>
      <c r="D79" s="6">
        <f>SUM(D77:D78)</f>
        <v>16093</v>
      </c>
      <c r="E79" s="6">
        <f>SUM(E77:E78)</f>
        <v>334</v>
      </c>
      <c r="F79" s="6">
        <f>SUM(F77:F78)</f>
        <v>43</v>
      </c>
      <c r="G79" s="6">
        <f>SUM(G77:G78)</f>
        <v>16250</v>
      </c>
    </row>
    <row r="80" spans="1:7" ht="15" customHeight="1" x14ac:dyDescent="0.25">
      <c r="A80" s="23"/>
      <c r="B80" s="28" t="s">
        <v>143</v>
      </c>
      <c r="C80" s="13" t="s">
        <v>62</v>
      </c>
      <c r="D80" s="14">
        <v>4300</v>
      </c>
      <c r="E80" s="14">
        <v>404</v>
      </c>
      <c r="F80" s="14">
        <v>14</v>
      </c>
      <c r="G80" s="14">
        <v>4475</v>
      </c>
    </row>
    <row r="81" spans="1:7" ht="15" customHeight="1" x14ac:dyDescent="0.25">
      <c r="A81" s="23"/>
      <c r="B81" s="30"/>
      <c r="C81" s="13" t="s">
        <v>63</v>
      </c>
      <c r="D81" s="14">
        <v>5345</v>
      </c>
      <c r="E81" s="14">
        <v>557</v>
      </c>
      <c r="F81" s="14">
        <v>8</v>
      </c>
      <c r="G81" s="14">
        <v>5594</v>
      </c>
    </row>
    <row r="82" spans="1:7" ht="18" customHeight="1" x14ac:dyDescent="0.25">
      <c r="A82" s="23"/>
      <c r="B82" s="27" t="s">
        <v>138</v>
      </c>
      <c r="C82" s="27"/>
      <c r="D82" s="6">
        <f>SUM(D80:D81)</f>
        <v>9645</v>
      </c>
      <c r="E82" s="6">
        <f>SUM(E80:E81)</f>
        <v>961</v>
      </c>
      <c r="F82" s="6">
        <f>SUM(F80:F81)</f>
        <v>22</v>
      </c>
      <c r="G82" s="6">
        <f>SUM(G80:G81)</f>
        <v>10069</v>
      </c>
    </row>
    <row r="83" spans="1:7" ht="15" customHeight="1" x14ac:dyDescent="0.25">
      <c r="A83" s="23"/>
      <c r="B83" s="28" t="s">
        <v>142</v>
      </c>
      <c r="C83" s="13" t="s">
        <v>64</v>
      </c>
      <c r="D83" s="14">
        <v>9255</v>
      </c>
      <c r="E83" s="14">
        <v>64</v>
      </c>
      <c r="F83" s="14">
        <v>28</v>
      </c>
      <c r="G83" s="14">
        <v>9292</v>
      </c>
    </row>
    <row r="84" spans="1:7" ht="15" customHeight="1" x14ac:dyDescent="0.25">
      <c r="A84" s="23"/>
      <c r="B84" s="29"/>
      <c r="C84" s="13" t="s">
        <v>65</v>
      </c>
      <c r="D84" s="14">
        <v>3586</v>
      </c>
      <c r="E84" s="14">
        <v>26</v>
      </c>
      <c r="F84" s="14">
        <v>17</v>
      </c>
      <c r="G84" s="14">
        <v>3605</v>
      </c>
    </row>
    <row r="85" spans="1:7" ht="15" customHeight="1" x14ac:dyDescent="0.25">
      <c r="A85" s="23"/>
      <c r="B85" s="30"/>
      <c r="C85" s="13" t="s">
        <v>122</v>
      </c>
      <c r="D85" s="14">
        <v>1394</v>
      </c>
      <c r="E85" s="14">
        <v>8</v>
      </c>
      <c r="F85" s="14">
        <v>7</v>
      </c>
      <c r="G85" s="14">
        <v>1404</v>
      </c>
    </row>
    <row r="86" spans="1:7" ht="18" customHeight="1" x14ac:dyDescent="0.25">
      <c r="A86" s="23"/>
      <c r="B86" s="27" t="s">
        <v>138</v>
      </c>
      <c r="C86" s="27"/>
      <c r="D86" s="6">
        <f>SUM(D83:D85)</f>
        <v>14235</v>
      </c>
      <c r="E86" s="6">
        <f>SUM(E83:E85)</f>
        <v>98</v>
      </c>
      <c r="F86" s="6">
        <f>SUM(F83:F85)</f>
        <v>52</v>
      </c>
      <c r="G86" s="6">
        <f>SUM(G83:G85)</f>
        <v>14301</v>
      </c>
    </row>
    <row r="87" spans="1:7" ht="18" customHeight="1" thickBot="1" x14ac:dyDescent="0.3">
      <c r="A87" s="24"/>
      <c r="B87" s="31" t="s">
        <v>32</v>
      </c>
      <c r="C87" s="33"/>
      <c r="D87" s="7">
        <f>SUM(D76,D79,D82,D86)</f>
        <v>48270</v>
      </c>
      <c r="E87" s="7">
        <f>SUM(E76,E79,E82,E86)</f>
        <v>1542</v>
      </c>
      <c r="F87" s="7">
        <f>SUM(F76,F79,F82,F86)</f>
        <v>140</v>
      </c>
      <c r="G87" s="7">
        <f>SUM(G76,G79,G82,G86)</f>
        <v>48992</v>
      </c>
    </row>
    <row r="88" spans="1:7" ht="15" customHeight="1" x14ac:dyDescent="0.25">
      <c r="A88" s="22" t="s">
        <v>4</v>
      </c>
      <c r="B88" s="25" t="s">
        <v>66</v>
      </c>
      <c r="C88" s="11" t="s">
        <v>67</v>
      </c>
      <c r="D88" s="12">
        <v>450</v>
      </c>
      <c r="E88" s="12">
        <v>1</v>
      </c>
      <c r="F88" s="12">
        <v>4</v>
      </c>
      <c r="G88" s="12">
        <v>451</v>
      </c>
    </row>
    <row r="89" spans="1:7" ht="15" customHeight="1" x14ac:dyDescent="0.25">
      <c r="A89" s="23"/>
      <c r="B89" s="26"/>
      <c r="C89" s="13" t="s">
        <v>68</v>
      </c>
      <c r="D89" s="14">
        <v>1319</v>
      </c>
      <c r="E89" s="14">
        <v>4</v>
      </c>
      <c r="F89" s="14">
        <v>1</v>
      </c>
      <c r="G89" s="14">
        <v>1320</v>
      </c>
    </row>
    <row r="90" spans="1:7" ht="15" customHeight="1" x14ac:dyDescent="0.25">
      <c r="A90" s="23"/>
      <c r="B90" s="26"/>
      <c r="C90" s="13" t="s">
        <v>69</v>
      </c>
      <c r="D90" s="14">
        <v>3123</v>
      </c>
      <c r="E90" s="14">
        <v>12</v>
      </c>
      <c r="F90" s="14">
        <v>8</v>
      </c>
      <c r="G90" s="14">
        <v>3129</v>
      </c>
    </row>
    <row r="91" spans="1:7" ht="15" customHeight="1" x14ac:dyDescent="0.25">
      <c r="A91" s="23"/>
      <c r="B91" s="26"/>
      <c r="C91" s="13" t="s">
        <v>70</v>
      </c>
      <c r="D91" s="14">
        <v>2950</v>
      </c>
      <c r="E91" s="14">
        <v>14</v>
      </c>
      <c r="F91" s="14">
        <v>5</v>
      </c>
      <c r="G91" s="14">
        <v>2958</v>
      </c>
    </row>
    <row r="92" spans="1:7" ht="15" customHeight="1" x14ac:dyDescent="0.25">
      <c r="A92" s="23"/>
      <c r="B92" s="26"/>
      <c r="C92" s="15" t="s">
        <v>123</v>
      </c>
      <c r="D92" s="16">
        <v>1982</v>
      </c>
      <c r="E92" s="16">
        <v>11</v>
      </c>
      <c r="F92" s="16">
        <v>9</v>
      </c>
      <c r="G92" s="16">
        <v>1992</v>
      </c>
    </row>
    <row r="93" spans="1:7" ht="18" customHeight="1" x14ac:dyDescent="0.25">
      <c r="A93" s="23"/>
      <c r="B93" s="27" t="s">
        <v>138</v>
      </c>
      <c r="C93" s="27"/>
      <c r="D93" s="6">
        <f>SUM(D88:D92)</f>
        <v>9824</v>
      </c>
      <c r="E93" s="6">
        <f>SUM(E88:E92)</f>
        <v>42</v>
      </c>
      <c r="F93" s="6">
        <f>SUM(F88:F92)</f>
        <v>27</v>
      </c>
      <c r="G93" s="6">
        <f>SUM(G88:G92)</f>
        <v>9850</v>
      </c>
    </row>
    <row r="94" spans="1:7" ht="15" customHeight="1" x14ac:dyDescent="0.25">
      <c r="A94" s="23"/>
      <c r="B94" s="28" t="s">
        <v>3</v>
      </c>
      <c r="C94" s="13" t="s">
        <v>71</v>
      </c>
      <c r="D94" s="14">
        <v>143</v>
      </c>
      <c r="E94" s="14">
        <v>2</v>
      </c>
      <c r="F94" s="14">
        <v>1</v>
      </c>
      <c r="G94" s="14">
        <v>145</v>
      </c>
    </row>
    <row r="95" spans="1:7" ht="15" customHeight="1" x14ac:dyDescent="0.25">
      <c r="A95" s="23"/>
      <c r="B95" s="29"/>
      <c r="C95" s="13" t="s">
        <v>72</v>
      </c>
      <c r="D95" s="14">
        <v>328</v>
      </c>
      <c r="E95" s="14">
        <v>1</v>
      </c>
      <c r="F95" s="14">
        <v>2</v>
      </c>
      <c r="G95" s="14">
        <v>330</v>
      </c>
    </row>
    <row r="96" spans="1:7" ht="15" customHeight="1" x14ac:dyDescent="0.25">
      <c r="A96" s="23"/>
      <c r="B96" s="29"/>
      <c r="C96" s="13" t="s">
        <v>73</v>
      </c>
      <c r="D96" s="14">
        <v>1124</v>
      </c>
      <c r="E96" s="14">
        <v>2</v>
      </c>
      <c r="F96" s="14">
        <v>4</v>
      </c>
      <c r="G96" s="14">
        <v>1127</v>
      </c>
    </row>
    <row r="97" spans="1:7" ht="15" customHeight="1" x14ac:dyDescent="0.25">
      <c r="A97" s="23"/>
      <c r="B97" s="29"/>
      <c r="C97" s="13" t="s">
        <v>74</v>
      </c>
      <c r="D97" s="14">
        <v>742</v>
      </c>
      <c r="E97" s="14">
        <v>2</v>
      </c>
      <c r="F97" s="14">
        <v>4</v>
      </c>
      <c r="G97" s="14">
        <v>746</v>
      </c>
    </row>
    <row r="98" spans="1:7" ht="15" customHeight="1" x14ac:dyDescent="0.25">
      <c r="A98" s="23"/>
      <c r="B98" s="29"/>
      <c r="C98" s="13" t="s">
        <v>75</v>
      </c>
      <c r="D98" s="14">
        <v>175</v>
      </c>
      <c r="E98" s="14">
        <v>0</v>
      </c>
      <c r="F98" s="14">
        <v>2</v>
      </c>
      <c r="G98" s="14">
        <v>175</v>
      </c>
    </row>
    <row r="99" spans="1:7" ht="15" customHeight="1" x14ac:dyDescent="0.25">
      <c r="A99" s="23"/>
      <c r="B99" s="30"/>
      <c r="C99" s="13" t="s">
        <v>124</v>
      </c>
      <c r="D99" s="14">
        <v>342</v>
      </c>
      <c r="E99" s="14">
        <v>1</v>
      </c>
      <c r="F99" s="14">
        <v>1</v>
      </c>
      <c r="G99" s="14">
        <v>343</v>
      </c>
    </row>
    <row r="100" spans="1:7" ht="18" customHeight="1" x14ac:dyDescent="0.25">
      <c r="A100" s="23"/>
      <c r="B100" s="27" t="s">
        <v>138</v>
      </c>
      <c r="C100" s="27"/>
      <c r="D100" s="6">
        <f>SUM(D94:D99)</f>
        <v>2854</v>
      </c>
      <c r="E100" s="6">
        <f>SUM(E94:E99)</f>
        <v>8</v>
      </c>
      <c r="F100" s="6">
        <f>SUM(F94:F99)</f>
        <v>14</v>
      </c>
      <c r="G100" s="6">
        <f>SUM(G94:G99)</f>
        <v>2866</v>
      </c>
    </row>
    <row r="101" spans="1:7" ht="15" customHeight="1" x14ac:dyDescent="0.25">
      <c r="A101" s="23"/>
      <c r="B101" s="28" t="s">
        <v>8</v>
      </c>
      <c r="C101" s="13" t="s">
        <v>76</v>
      </c>
      <c r="D101" s="14">
        <v>78</v>
      </c>
      <c r="E101" s="14">
        <v>0</v>
      </c>
      <c r="F101" s="14">
        <v>2</v>
      </c>
      <c r="G101" s="14">
        <v>79</v>
      </c>
    </row>
    <row r="102" spans="1:7" ht="15" customHeight="1" x14ac:dyDescent="0.25">
      <c r="A102" s="23"/>
      <c r="B102" s="29"/>
      <c r="C102" s="13" t="s">
        <v>77</v>
      </c>
      <c r="D102" s="14">
        <v>239</v>
      </c>
      <c r="E102" s="14">
        <v>7</v>
      </c>
      <c r="F102" s="14">
        <v>2</v>
      </c>
      <c r="G102" s="14">
        <v>243</v>
      </c>
    </row>
    <row r="103" spans="1:7" ht="15" customHeight="1" x14ac:dyDescent="0.25">
      <c r="A103" s="23"/>
      <c r="B103" s="29"/>
      <c r="C103" s="13" t="s">
        <v>125</v>
      </c>
      <c r="D103" s="14">
        <v>112</v>
      </c>
      <c r="E103" s="14">
        <v>1</v>
      </c>
      <c r="F103" s="14">
        <v>0</v>
      </c>
      <c r="G103" s="14">
        <v>113</v>
      </c>
    </row>
    <row r="104" spans="1:7" ht="15" customHeight="1" x14ac:dyDescent="0.25">
      <c r="A104" s="23"/>
      <c r="B104" s="30"/>
      <c r="C104" s="13" t="s">
        <v>78</v>
      </c>
      <c r="D104" s="14">
        <v>450</v>
      </c>
      <c r="E104" s="14">
        <v>3</v>
      </c>
      <c r="F104" s="14">
        <v>2</v>
      </c>
      <c r="G104" s="14">
        <v>453</v>
      </c>
    </row>
    <row r="105" spans="1:7" ht="18" customHeight="1" x14ac:dyDescent="0.25">
      <c r="A105" s="23"/>
      <c r="B105" s="27" t="s">
        <v>138</v>
      </c>
      <c r="C105" s="27"/>
      <c r="D105" s="6">
        <f>SUM(D101:D104)</f>
        <v>879</v>
      </c>
      <c r="E105" s="6">
        <f>SUM(E101:E104)</f>
        <v>11</v>
      </c>
      <c r="F105" s="6">
        <f>SUM(F101:F104)</f>
        <v>6</v>
      </c>
      <c r="G105" s="6">
        <f>SUM(G101:G104)</f>
        <v>888</v>
      </c>
    </row>
    <row r="106" spans="1:7" ht="18" customHeight="1" thickBot="1" x14ac:dyDescent="0.3">
      <c r="A106" s="24"/>
      <c r="B106" s="31" t="s">
        <v>32</v>
      </c>
      <c r="C106" s="33"/>
      <c r="D106" s="7">
        <f>SUM(D105,D100,D93)</f>
        <v>13557</v>
      </c>
      <c r="E106" s="7">
        <f>SUM(E105,E100,E93)</f>
        <v>61</v>
      </c>
      <c r="F106" s="7">
        <f>SUM(F105,F100,F93)</f>
        <v>47</v>
      </c>
      <c r="G106" s="7">
        <f>SUM(G105,G100,G93)</f>
        <v>13604</v>
      </c>
    </row>
    <row r="107" spans="1:7" ht="15" customHeight="1" x14ac:dyDescent="0.25">
      <c r="A107" s="22" t="s">
        <v>12</v>
      </c>
      <c r="B107" s="25" t="s">
        <v>14</v>
      </c>
      <c r="C107" s="11" t="s">
        <v>79</v>
      </c>
      <c r="D107" s="12">
        <v>1668</v>
      </c>
      <c r="E107" s="12">
        <v>180</v>
      </c>
      <c r="F107" s="12">
        <v>6</v>
      </c>
      <c r="G107" s="12">
        <v>1770</v>
      </c>
    </row>
    <row r="108" spans="1:7" ht="15" customHeight="1" x14ac:dyDescent="0.25">
      <c r="A108" s="23"/>
      <c r="B108" s="26"/>
      <c r="C108" s="13" t="s">
        <v>80</v>
      </c>
      <c r="D108" s="14">
        <v>1667</v>
      </c>
      <c r="E108" s="14">
        <v>120</v>
      </c>
      <c r="F108" s="14">
        <v>9</v>
      </c>
      <c r="G108" s="14">
        <v>1739</v>
      </c>
    </row>
    <row r="109" spans="1:7" ht="15" customHeight="1" x14ac:dyDescent="0.25">
      <c r="A109" s="23"/>
      <c r="B109" s="26"/>
      <c r="C109" s="15" t="s">
        <v>81</v>
      </c>
      <c r="D109" s="16">
        <v>6272</v>
      </c>
      <c r="E109" s="16">
        <v>593</v>
      </c>
      <c r="F109" s="16">
        <v>26</v>
      </c>
      <c r="G109" s="16">
        <v>6613</v>
      </c>
    </row>
    <row r="110" spans="1:7" ht="18" customHeight="1" x14ac:dyDescent="0.25">
      <c r="A110" s="23"/>
      <c r="B110" s="27" t="s">
        <v>138</v>
      </c>
      <c r="C110" s="27"/>
      <c r="D110" s="6">
        <f>SUM(D107:D109)</f>
        <v>9607</v>
      </c>
      <c r="E110" s="6">
        <f>SUM(E107:E109)</f>
        <v>893</v>
      </c>
      <c r="F110" s="6">
        <f>SUM(F107:F109)</f>
        <v>41</v>
      </c>
      <c r="G110" s="6">
        <f>SUM(G107:G109)</f>
        <v>10122</v>
      </c>
    </row>
    <row r="111" spans="1:7" ht="15" customHeight="1" x14ac:dyDescent="0.25">
      <c r="A111" s="23"/>
      <c r="B111" s="17" t="s">
        <v>11</v>
      </c>
      <c r="C111" s="13" t="s">
        <v>82</v>
      </c>
      <c r="D111" s="14">
        <v>6068</v>
      </c>
      <c r="E111" s="14">
        <v>157</v>
      </c>
      <c r="F111" s="14">
        <v>34</v>
      </c>
      <c r="G111" s="14">
        <v>6147</v>
      </c>
    </row>
    <row r="112" spans="1:7" ht="18" customHeight="1" x14ac:dyDescent="0.25">
      <c r="A112" s="23"/>
      <c r="B112" s="27" t="s">
        <v>138</v>
      </c>
      <c r="C112" s="27"/>
      <c r="D112" s="6">
        <f>D111</f>
        <v>6068</v>
      </c>
      <c r="E112" s="6">
        <f>E111</f>
        <v>157</v>
      </c>
      <c r="F112" s="6">
        <f>F111</f>
        <v>34</v>
      </c>
      <c r="G112" s="6">
        <f>G111</f>
        <v>6147</v>
      </c>
    </row>
    <row r="113" spans="1:7" ht="15" customHeight="1" x14ac:dyDescent="0.25">
      <c r="A113" s="23"/>
      <c r="B113" s="28" t="s">
        <v>127</v>
      </c>
      <c r="C113" s="13" t="s">
        <v>83</v>
      </c>
      <c r="D113" s="14">
        <v>115</v>
      </c>
      <c r="E113" s="14">
        <v>1</v>
      </c>
      <c r="F113" s="14">
        <v>0</v>
      </c>
      <c r="G113" s="14">
        <v>116</v>
      </c>
    </row>
    <row r="114" spans="1:7" ht="15" customHeight="1" x14ac:dyDescent="0.25">
      <c r="A114" s="23"/>
      <c r="B114" s="29"/>
      <c r="C114" s="13" t="s">
        <v>84</v>
      </c>
      <c r="D114" s="14">
        <v>724</v>
      </c>
      <c r="E114" s="14">
        <v>17</v>
      </c>
      <c r="F114" s="14">
        <v>2</v>
      </c>
      <c r="G114" s="14">
        <v>733</v>
      </c>
    </row>
    <row r="115" spans="1:7" ht="15" customHeight="1" x14ac:dyDescent="0.25">
      <c r="A115" s="23"/>
      <c r="B115" s="30"/>
      <c r="C115" s="13" t="s">
        <v>126</v>
      </c>
      <c r="D115" s="14">
        <v>689</v>
      </c>
      <c r="E115" s="14">
        <v>11</v>
      </c>
      <c r="F115" s="14">
        <v>3</v>
      </c>
      <c r="G115" s="14">
        <v>697</v>
      </c>
    </row>
    <row r="116" spans="1:7" ht="18" customHeight="1" x14ac:dyDescent="0.25">
      <c r="A116" s="23"/>
      <c r="B116" s="27" t="s">
        <v>138</v>
      </c>
      <c r="C116" s="27"/>
      <c r="D116" s="6">
        <f>SUM(D113:D115)</f>
        <v>1528</v>
      </c>
      <c r="E116" s="6">
        <f>SUM(E113:E115)</f>
        <v>29</v>
      </c>
      <c r="F116" s="6">
        <f>SUM(F113:F115)</f>
        <v>5</v>
      </c>
      <c r="G116" s="6">
        <f>SUM(G113:G115)</f>
        <v>1546</v>
      </c>
    </row>
    <row r="117" spans="1:7" ht="18" customHeight="1" thickBot="1" x14ac:dyDescent="0.3">
      <c r="A117" s="24"/>
      <c r="B117" s="31" t="s">
        <v>32</v>
      </c>
      <c r="C117" s="33"/>
      <c r="D117" s="7">
        <f>SUM(D110,D112,D116)</f>
        <v>17203</v>
      </c>
      <c r="E117" s="7">
        <f>SUM(E110,E112,E116)</f>
        <v>1079</v>
      </c>
      <c r="F117" s="7">
        <f>SUM(F110,F112,F116)</f>
        <v>80</v>
      </c>
      <c r="G117" s="7">
        <f>SUM(G110,G112,G116)</f>
        <v>17815</v>
      </c>
    </row>
    <row r="118" spans="1:7" ht="15" customHeight="1" x14ac:dyDescent="0.25">
      <c r="A118" s="22" t="s">
        <v>1</v>
      </c>
      <c r="B118" s="25" t="s">
        <v>7</v>
      </c>
      <c r="C118" s="11" t="s">
        <v>85</v>
      </c>
      <c r="D118" s="12">
        <v>8106</v>
      </c>
      <c r="E118" s="12">
        <v>27</v>
      </c>
      <c r="F118" s="12">
        <v>85</v>
      </c>
      <c r="G118" s="12">
        <v>8154</v>
      </c>
    </row>
    <row r="119" spans="1:7" ht="15" customHeight="1" x14ac:dyDescent="0.25">
      <c r="A119" s="23"/>
      <c r="B119" s="26"/>
      <c r="C119" s="13" t="s">
        <v>86</v>
      </c>
      <c r="D119" s="14">
        <v>11055</v>
      </c>
      <c r="E119" s="14">
        <v>54</v>
      </c>
      <c r="F119" s="14">
        <v>71</v>
      </c>
      <c r="G119" s="14">
        <v>11120</v>
      </c>
    </row>
    <row r="120" spans="1:7" ht="15" customHeight="1" x14ac:dyDescent="0.25">
      <c r="A120" s="23"/>
      <c r="B120" s="26"/>
      <c r="C120" s="15" t="s">
        <v>128</v>
      </c>
      <c r="D120" s="16">
        <v>3702</v>
      </c>
      <c r="E120" s="16">
        <v>14</v>
      </c>
      <c r="F120" s="16">
        <v>9</v>
      </c>
      <c r="G120" s="16">
        <v>3715</v>
      </c>
    </row>
    <row r="121" spans="1:7" ht="18" customHeight="1" x14ac:dyDescent="0.25">
      <c r="A121" s="23"/>
      <c r="B121" s="27" t="s">
        <v>138</v>
      </c>
      <c r="C121" s="27"/>
      <c r="D121" s="6">
        <f>SUM(D118:D120)</f>
        <v>22863</v>
      </c>
      <c r="E121" s="6">
        <f>SUM(E118:E120)</f>
        <v>95</v>
      </c>
      <c r="F121" s="6">
        <f>SUM(F118:F120)</f>
        <v>165</v>
      </c>
      <c r="G121" s="6">
        <f>SUM(G118:G120)</f>
        <v>22989</v>
      </c>
    </row>
    <row r="122" spans="1:7" ht="15" customHeight="1" x14ac:dyDescent="0.25">
      <c r="A122" s="23"/>
      <c r="B122" s="28" t="s">
        <v>16</v>
      </c>
      <c r="C122" s="13" t="s">
        <v>129</v>
      </c>
      <c r="D122" s="14">
        <v>6358</v>
      </c>
      <c r="E122" s="14">
        <v>39</v>
      </c>
      <c r="F122" s="14">
        <v>26</v>
      </c>
      <c r="G122" s="14">
        <v>6381</v>
      </c>
    </row>
    <row r="123" spans="1:7" ht="15" customHeight="1" x14ac:dyDescent="0.25">
      <c r="A123" s="23"/>
      <c r="B123" s="29"/>
      <c r="C123" s="13" t="s">
        <v>87</v>
      </c>
      <c r="D123" s="14">
        <v>21639</v>
      </c>
      <c r="E123" s="14">
        <v>401</v>
      </c>
      <c r="F123" s="14">
        <v>74</v>
      </c>
      <c r="G123" s="14">
        <v>21827</v>
      </c>
    </row>
    <row r="124" spans="1:7" ht="15" customHeight="1" x14ac:dyDescent="0.25">
      <c r="A124" s="23"/>
      <c r="B124" s="30"/>
      <c r="C124" s="13" t="s">
        <v>88</v>
      </c>
      <c r="D124" s="14">
        <v>522</v>
      </c>
      <c r="E124" s="14">
        <v>1</v>
      </c>
      <c r="F124" s="14">
        <v>2</v>
      </c>
      <c r="G124" s="14">
        <v>524</v>
      </c>
    </row>
    <row r="125" spans="1:7" ht="18" customHeight="1" x14ac:dyDescent="0.25">
      <c r="A125" s="23"/>
      <c r="B125" s="27" t="s">
        <v>138</v>
      </c>
      <c r="C125" s="27"/>
      <c r="D125" s="6">
        <f>SUM(D122:D124)</f>
        <v>28519</v>
      </c>
      <c r="E125" s="6">
        <f>SUM(E122:E124)</f>
        <v>441</v>
      </c>
      <c r="F125" s="6">
        <f>SUM(F122:F124)</f>
        <v>102</v>
      </c>
      <c r="G125" s="6">
        <f>SUM(G122:G124)</f>
        <v>28732</v>
      </c>
    </row>
    <row r="126" spans="1:7" ht="15" customHeight="1" x14ac:dyDescent="0.25">
      <c r="A126" s="23"/>
      <c r="B126" s="28" t="s">
        <v>131</v>
      </c>
      <c r="C126" s="13" t="s">
        <v>130</v>
      </c>
      <c r="D126" s="14">
        <v>14491</v>
      </c>
      <c r="E126" s="14">
        <v>275</v>
      </c>
      <c r="F126" s="14">
        <v>90</v>
      </c>
      <c r="G126" s="14">
        <v>14627</v>
      </c>
    </row>
    <row r="127" spans="1:7" ht="15" customHeight="1" x14ac:dyDescent="0.25">
      <c r="A127" s="23"/>
      <c r="B127" s="30"/>
      <c r="C127" s="13" t="s">
        <v>89</v>
      </c>
      <c r="D127" s="14">
        <v>9147</v>
      </c>
      <c r="E127" s="14">
        <v>160</v>
      </c>
      <c r="F127" s="14">
        <v>51</v>
      </c>
      <c r="G127" s="14">
        <v>9233</v>
      </c>
    </row>
    <row r="128" spans="1:7" ht="18" customHeight="1" x14ac:dyDescent="0.25">
      <c r="A128" s="23"/>
      <c r="B128" s="27" t="s">
        <v>138</v>
      </c>
      <c r="C128" s="27"/>
      <c r="D128" s="6">
        <f>SUM(D126:D127)</f>
        <v>23638</v>
      </c>
      <c r="E128" s="6">
        <f>SUM(E126:E127)</f>
        <v>435</v>
      </c>
      <c r="F128" s="6">
        <f>SUM(F126:F127)</f>
        <v>141</v>
      </c>
      <c r="G128" s="6">
        <f>SUM(G126:G127)</f>
        <v>23860</v>
      </c>
    </row>
    <row r="129" spans="1:7" ht="15" customHeight="1" x14ac:dyDescent="0.25">
      <c r="A129" s="23"/>
      <c r="B129" s="28" t="s">
        <v>0</v>
      </c>
      <c r="C129" s="13" t="s">
        <v>132</v>
      </c>
      <c r="D129" s="14">
        <v>18109</v>
      </c>
      <c r="E129" s="14">
        <v>92</v>
      </c>
      <c r="F129" s="14">
        <v>52</v>
      </c>
      <c r="G129" s="14">
        <v>18178</v>
      </c>
    </row>
    <row r="130" spans="1:7" ht="15" customHeight="1" x14ac:dyDescent="0.25">
      <c r="A130" s="23"/>
      <c r="B130" s="30"/>
      <c r="C130" s="13" t="s">
        <v>133</v>
      </c>
      <c r="D130" s="14">
        <v>10433</v>
      </c>
      <c r="E130" s="14">
        <v>49</v>
      </c>
      <c r="F130" s="14">
        <v>61</v>
      </c>
      <c r="G130" s="14">
        <v>10488</v>
      </c>
    </row>
    <row r="131" spans="1:7" ht="18" customHeight="1" x14ac:dyDescent="0.25">
      <c r="A131" s="23"/>
      <c r="B131" s="27" t="s">
        <v>138</v>
      </c>
      <c r="C131" s="27"/>
      <c r="D131" s="6">
        <f>SUM(D129:D130)</f>
        <v>28542</v>
      </c>
      <c r="E131" s="6">
        <f>SUM(E129:E130)</f>
        <v>141</v>
      </c>
      <c r="F131" s="6">
        <f>SUM(F129:F130)</f>
        <v>113</v>
      </c>
      <c r="G131" s="6">
        <f>SUM(G129:G130)</f>
        <v>28666</v>
      </c>
    </row>
    <row r="132" spans="1:7" ht="15" customHeight="1" x14ac:dyDescent="0.25">
      <c r="A132" s="23"/>
      <c r="B132" s="28" t="s">
        <v>22</v>
      </c>
      <c r="C132" s="13" t="s">
        <v>90</v>
      </c>
      <c r="D132" s="14">
        <v>801</v>
      </c>
      <c r="E132" s="14">
        <v>30</v>
      </c>
      <c r="F132" s="14">
        <v>2</v>
      </c>
      <c r="G132" s="14">
        <v>811</v>
      </c>
    </row>
    <row r="133" spans="1:7" ht="15" customHeight="1" x14ac:dyDescent="0.25">
      <c r="A133" s="23"/>
      <c r="B133" s="30"/>
      <c r="C133" s="13" t="s">
        <v>91</v>
      </c>
      <c r="D133" s="14">
        <v>9133</v>
      </c>
      <c r="E133" s="14">
        <v>605</v>
      </c>
      <c r="F133" s="14">
        <v>30</v>
      </c>
      <c r="G133" s="14">
        <v>9394</v>
      </c>
    </row>
    <row r="134" spans="1:7" ht="18" customHeight="1" x14ac:dyDescent="0.25">
      <c r="A134" s="23"/>
      <c r="B134" s="27" t="s">
        <v>138</v>
      </c>
      <c r="C134" s="27"/>
      <c r="D134" s="6">
        <f>SUM(D132:D133)</f>
        <v>9934</v>
      </c>
      <c r="E134" s="6">
        <f>SUM(E132:E133)</f>
        <v>635</v>
      </c>
      <c r="F134" s="6">
        <f>SUM(F132:F133)</f>
        <v>32</v>
      </c>
      <c r="G134" s="6">
        <f>SUM(G132:G133)</f>
        <v>10205</v>
      </c>
    </row>
    <row r="135" spans="1:7" ht="15" customHeight="1" x14ac:dyDescent="0.25">
      <c r="A135" s="23"/>
      <c r="B135" s="28" t="s">
        <v>21</v>
      </c>
      <c r="C135" s="13" t="s">
        <v>92</v>
      </c>
      <c r="D135" s="14">
        <v>674</v>
      </c>
      <c r="E135" s="14">
        <v>26</v>
      </c>
      <c r="F135" s="14">
        <v>5</v>
      </c>
      <c r="G135" s="14">
        <v>689</v>
      </c>
    </row>
    <row r="136" spans="1:7" ht="15" customHeight="1" x14ac:dyDescent="0.25">
      <c r="A136" s="23"/>
      <c r="B136" s="29"/>
      <c r="C136" s="13" t="s">
        <v>93</v>
      </c>
      <c r="D136" s="14">
        <v>1201</v>
      </c>
      <c r="E136" s="14">
        <v>39</v>
      </c>
      <c r="F136" s="14">
        <v>4</v>
      </c>
      <c r="G136" s="14">
        <v>1224</v>
      </c>
    </row>
    <row r="137" spans="1:7" ht="15" customHeight="1" x14ac:dyDescent="0.25">
      <c r="A137" s="23"/>
      <c r="B137" s="30"/>
      <c r="C137" s="13" t="s">
        <v>134</v>
      </c>
      <c r="D137" s="14">
        <v>1095</v>
      </c>
      <c r="E137" s="14">
        <v>16</v>
      </c>
      <c r="F137" s="14">
        <v>4</v>
      </c>
      <c r="G137" s="14">
        <v>1102</v>
      </c>
    </row>
    <row r="138" spans="1:7" ht="18" customHeight="1" x14ac:dyDescent="0.25">
      <c r="A138" s="23"/>
      <c r="B138" s="27" t="s">
        <v>138</v>
      </c>
      <c r="C138" s="27"/>
      <c r="D138" s="6">
        <f>SUM(D135:D137)</f>
        <v>2970</v>
      </c>
      <c r="E138" s="6">
        <f>SUM(E135:E137)</f>
        <v>81</v>
      </c>
      <c r="F138" s="6">
        <f>SUM(F135:F137)</f>
        <v>13</v>
      </c>
      <c r="G138" s="6">
        <f>SUM(G135:G137)</f>
        <v>3015</v>
      </c>
    </row>
    <row r="139" spans="1:7" ht="18" customHeight="1" thickBot="1" x14ac:dyDescent="0.3">
      <c r="A139" s="24"/>
      <c r="B139" s="31" t="s">
        <v>32</v>
      </c>
      <c r="C139" s="33"/>
      <c r="D139" s="7">
        <f>SUM(D121,D125,D128,D131,D134,D138)</f>
        <v>116466</v>
      </c>
      <c r="E139" s="7">
        <f>SUM(E121,E125,E128,E131,E134,E138)</f>
        <v>1828</v>
      </c>
      <c r="F139" s="7">
        <f>SUM(F121,F125,F128,F131,F134,F138)</f>
        <v>566</v>
      </c>
      <c r="G139" s="7">
        <f>SUM(G121,G125,G128,G131,G134,G138)</f>
        <v>117467</v>
      </c>
    </row>
    <row r="140" spans="1:7" ht="20.100000000000001" customHeight="1" x14ac:dyDescent="0.25">
      <c r="A140" s="44" t="s">
        <v>139</v>
      </c>
      <c r="B140" s="45"/>
      <c r="C140" s="46"/>
      <c r="D140" s="8">
        <f t="shared" ref="D140:E140" si="0">SUM(D13,D35,D60,D72,D87,D106,D117,D139)</f>
        <v>395678</v>
      </c>
      <c r="E140" s="8">
        <f t="shared" si="0"/>
        <v>11735</v>
      </c>
      <c r="F140" s="8">
        <f t="shared" ref="F140:G140" si="1">SUM(F13,F35,F60,F72,F87,F106,F117,F139)</f>
        <v>1540</v>
      </c>
      <c r="G140" s="8">
        <f t="shared" si="1"/>
        <v>401554</v>
      </c>
    </row>
    <row r="141" spans="1:7" ht="20.100000000000001" customHeight="1" x14ac:dyDescent="0.25">
      <c r="A141" s="38" t="s">
        <v>140</v>
      </c>
      <c r="B141" s="39"/>
      <c r="C141" s="40"/>
      <c r="D141" s="10">
        <v>944</v>
      </c>
      <c r="E141" s="10">
        <v>11</v>
      </c>
      <c r="F141" s="10">
        <v>35</v>
      </c>
      <c r="G141" s="10">
        <v>986</v>
      </c>
    </row>
    <row r="142" spans="1:7" ht="20.100000000000001" customHeight="1" thickBot="1" x14ac:dyDescent="0.3">
      <c r="A142" s="41" t="s">
        <v>141</v>
      </c>
      <c r="B142" s="42"/>
      <c r="C142" s="43"/>
      <c r="D142" s="9">
        <f>D141+D140</f>
        <v>396622</v>
      </c>
      <c r="E142" s="9">
        <f>E141+E140</f>
        <v>11746</v>
      </c>
      <c r="F142" s="9">
        <f>F141+F140</f>
        <v>1575</v>
      </c>
      <c r="G142" s="9">
        <f>G141+G140</f>
        <v>402540</v>
      </c>
    </row>
    <row r="144" spans="1:7" ht="15" x14ac:dyDescent="0.25">
      <c r="A144" s="36" t="s">
        <v>149</v>
      </c>
      <c r="B144" s="36"/>
      <c r="C144" s="36"/>
      <c r="D144" s="36"/>
      <c r="E144" s="36"/>
      <c r="F144" s="36"/>
      <c r="G144" s="36"/>
    </row>
    <row r="145" spans="1:7" ht="15" x14ac:dyDescent="0.25">
      <c r="A145" s="36" t="s">
        <v>151</v>
      </c>
      <c r="B145" s="36"/>
      <c r="C145" s="36"/>
      <c r="D145" s="36"/>
      <c r="E145" s="36"/>
      <c r="F145" s="36"/>
      <c r="G145" s="36"/>
    </row>
    <row r="146" spans="1:7" ht="15" customHeight="1" x14ac:dyDescent="0.25">
      <c r="A146" s="37" t="s">
        <v>150</v>
      </c>
      <c r="B146" s="37"/>
      <c r="C146" s="37"/>
      <c r="D146" s="37"/>
      <c r="E146" s="37"/>
      <c r="F146" s="37"/>
      <c r="G146" s="37"/>
    </row>
  </sheetData>
  <mergeCells count="84">
    <mergeCell ref="B1:G1"/>
    <mergeCell ref="A144:G144"/>
    <mergeCell ref="A145:G145"/>
    <mergeCell ref="A146:G146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A61:A72"/>
    <mergeCell ref="B61:B62"/>
    <mergeCell ref="B63:C63"/>
    <mergeCell ref="B64:B66"/>
    <mergeCell ref="B67:C67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</mergeCells>
  <pageMargins left="0.511811024" right="0.511811024" top="0.78740157499999996" bottom="0.78740157499999996" header="0.31496062000000002" footer="0.31496062000000002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2025-06-30T13:59:17Z</cp:lastPrinted>
  <dcterms:created xsi:type="dcterms:W3CDTF">2015-06-17T18:30:02Z</dcterms:created>
  <dcterms:modified xsi:type="dcterms:W3CDTF">2025-07-04T15:16:42Z</dcterms:modified>
</cp:coreProperties>
</file>